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9855" windowHeight="77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Sheet1" sheetId="6" r:id="rId6"/>
    <sheet name="แก้ไข" sheetId="7" r:id="rId7"/>
  </sheets>
  <definedNames>
    <definedName name="_xlnm.Print_Titles" localSheetId="0">'1'!$1:$8</definedName>
    <definedName name="_xlnm.Print_Titles" localSheetId="1">'2'!$1:$8</definedName>
    <definedName name="_xlnm.Print_Titles" localSheetId="2">'3'!$1:$8</definedName>
    <definedName name="_xlnm.Print_Titles" localSheetId="3">'4'!$1:$8</definedName>
    <definedName name="_xlnm.Print_Titles" localSheetId="4">'5'!$1:$8</definedName>
    <definedName name="_xlnm.Print_Titles" localSheetId="6">'แก้ไข'!$1:$9</definedName>
  </definedNames>
  <calcPr fullCalcOnLoad="1"/>
</workbook>
</file>

<file path=xl/sharedStrings.xml><?xml version="1.0" encoding="utf-8"?>
<sst xmlns="http://schemas.openxmlformats.org/spreadsheetml/2006/main" count="1552" uniqueCount="497">
  <si>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</si>
  <si>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</si>
  <si>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</si>
  <si>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</si>
  <si>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</si>
  <si>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</si>
  <si>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</si>
  <si>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</si>
  <si>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</si>
  <si>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</si>
  <si>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</si>
  <si>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(ผลผลิตของโครงการ)</t>
  </si>
  <si>
    <t>เทศบาลตำบลเวียงพางคำ  อำเภอแม่สาย  จังหวัดเชียงราย</t>
  </si>
  <si>
    <t>การพัฒนาระบบโครงสร้างพื้นฐาน</t>
  </si>
  <si>
    <t>พัฒนาระบบการจราจร  การจัดทำผังเมือง  และการคมนาคมขนส่ง</t>
  </si>
  <si>
    <t>โครงการจัดทำผังหมู่บ้านในเขตพื้นที่เทศบาลตำบลเวียงพางคำ</t>
  </si>
  <si>
    <t>กองช่าง</t>
  </si>
  <si>
    <t>พัฒนาระบบการระบายน้ำ</t>
  </si>
  <si>
    <t>พัฒนาแหล่งน้ำเพื่ออุปโภคบริโภคและการเกษตร</t>
  </si>
  <si>
    <t>เพื่อพัฒนาระบบการจัดทำผังเมืองของตำบลให้มีประสิทธิภาพ</t>
  </si>
  <si>
    <t>เพื่อพัฒนาระบบการคมนาคมขนส่งให้มีความสะดวกปลอดภัยในการเดินทางสัญจร</t>
  </si>
  <si>
    <t>ดำเนินการจัดทำผังหมู่บ้านในเขตพื้นที่เทศบาลตำบลเวียงพางคำ</t>
  </si>
  <si>
    <t>การจัดทำผังเมืองภายในตำบลเป็นไปอย่างมีระบบ</t>
  </si>
  <si>
    <t>ประชาชนมีความสะดวกปลอดภัยในการเดินทางสัญจร</t>
  </si>
  <si>
    <t xml:space="preserve">ติดตั้งไฟกิ่งสาธารณะบริเวณทางเข้าศูนย์ไฟป่า  หมู่ 7 </t>
  </si>
  <si>
    <t>ประชาชนมีความสะดวกในการเดินทางสัญจรและปลอดภัยในชีวิตและทรัพย์สิน</t>
  </si>
  <si>
    <t>เพื่อให้ประชาชนมีความสะดวกในการเดินทางสัญจรและปลอดภัยในชีวิตและทรัพย์สิน</t>
  </si>
  <si>
    <t>เพื่อป้องกันน้ำท่วมขังที่อยู่อาศัย  พื้นที่การเกษตร และพื้นที่ภายในชุมชน</t>
  </si>
  <si>
    <t xml:space="preserve">มีระบบการระบายน้ำที่ดีน้ำไม่ท่วมขังที่อยู่อาศัย  พื้นที่การเกษตร และพื้นที่ภายในชุมชน </t>
  </si>
  <si>
    <t>เพื่อให้ประชาชนมีน้ำไว้ใช้สำหรับอุปโภคบริโภคอย่างเพียงพอ</t>
  </si>
  <si>
    <t>ประชาชนมีน้ำไว้ใช้สำหรับอุปโภคบริโภคอย่างเพียงพอ</t>
  </si>
  <si>
    <t>ขยายเขตระบบประปาหมู่บ้าน  สายหน้าวัดถ้ำผาจม -  ร้านอาหารอนันต์ปุระ หมู่ 1</t>
  </si>
  <si>
    <t>-</t>
  </si>
  <si>
    <t>โครงการก่อสร้างแนวป้องกันดินพังทลาย จากถนนกลางหมู่บ้าน – หลังบ้านนายคำ  รุ่งสิริพิพัฒน์ หมู่ 6</t>
  </si>
  <si>
    <t>โครงการก่อสร้างถนน คสล. สายดอยช้างงู  พร้อมรางระบายน้ำและราวกันตก  หมู่ 1</t>
  </si>
  <si>
    <t xml:space="preserve">โครงการปรับเกลี่ยถนนสายถ้ำผาจม-ห้วยน้ำริน (ความลาดชันหน้าถ้ำเสือ) </t>
  </si>
  <si>
    <t>2557</t>
  </si>
  <si>
    <t>โครงการขยายเขตไฟฟ้าสาธารณะบริเวณทางเข้าศูนย์ไฟป่า   หมู่ 7</t>
  </si>
  <si>
    <t>ขยายเขตระบบประปาหมู่บ้าน บริเวณบ้านเก้าหลัง หมู่ 2</t>
  </si>
  <si>
    <t>ขยายเขตระบบประปาหมู่บ้าน  หมู่ 6</t>
  </si>
  <si>
    <t>โครงการขยายเขตระบบประปา บริเวณบ้านเก้าหลัง หมู่ 2</t>
  </si>
  <si>
    <t>โครงการขยายเขตระบบประปา  สายหน้าวัดถ้ำผาจม -  ร้านอาหารอนันต์ปุระ หมู่ 1</t>
  </si>
  <si>
    <t>โครงการก่อสร้างรางระบายน้ำ   คสล. พร้อมฝาปิด ซอย 15 – ซอย 18 หมู่ 6</t>
  </si>
  <si>
    <t>2558</t>
  </si>
  <si>
    <t>ติดตั้งไฟกิ่งสาธารณะบริเวณ ซอยสิงคโปร์  ซอยตันบ้านนายเลื่อน ซอยสนุ๊กเกอร์ และซอยโบสถ์คริสต์ รวม 10 จุด หมู่ 2</t>
  </si>
  <si>
    <t xml:space="preserve"> -</t>
  </si>
  <si>
    <t xml:space="preserve">โครงการปรับปรุงซ่อมแซมเส้นทางคมนาคมภายในเขตเทศบาลตำบลเวียงพางคำ </t>
  </si>
  <si>
    <t>ปรับปรุงซ่อมแซมถนนภายในเขตเทศบาลตำบลเวียงพางคำ หมู่ 1 - 10</t>
  </si>
  <si>
    <t>โครงการก่อสร้างถนนลาดยางแอสฟัสติก จากปากทางผาหมี - โรงเรียนเจ้าพ่อหลวงอุปถัมภ์ 5   หมู่ 6</t>
  </si>
  <si>
    <t>โครงการก่อสร้างรางระบายน้ำ   คสล. พร้อมฝาปิด ตรงข้ามอาคารอเนกประสงค์ประจำหมู่บ้าน  หมู่ 6</t>
  </si>
  <si>
    <t>โครงการขยายไหล่ทางจากป้ายชื่อหมู่บ้าน - บ้านนายสุเจ๋ง หมู่ 7</t>
  </si>
  <si>
    <t>โครงการขยายเขตไฟฟ้าพร้อมติดตั้งไฟกิ่งสาธารณะทุกซอย หมู่ 8</t>
  </si>
  <si>
    <t>ขยายเขตไฟฟ้าพร้อมติดตั้งไฟกิ่งสาธารณะทุกซอย หมู่ 8</t>
  </si>
  <si>
    <t>โครงการก่อสร้างวางท่อระบายน้ำ  คสล. เลียบคลองชลประทาน ตั้งแต่ซอย 1 - หน้าวัดป่าเหมือด หมู่ 8</t>
  </si>
  <si>
    <t>โครงการก่อสร้างรางระบายน้ำ คสล. พร้อมฝาปิด ซอยร้านลาบลุงใจ๋ถึงลำห้วยมะกอกหวาน หมู่ 8</t>
  </si>
  <si>
    <t>โครงการปักเขตลำเหมืองห้วยมะกอกหวาน พร้อมก่อหินกาบ ตั้งแต่ปากซอย 1 - คลองชลประทาน หมู่ 8</t>
  </si>
  <si>
    <t>โครงการก่อสร้างรางระบายน้ำ  คสล. พร้อมฝาปิด ซอย 4 (ซอยตัด) ข้างโรงสี   หมู่ 9</t>
  </si>
  <si>
    <t>โครงการก่อสร้างถนน คสล.พร้อมรางระบายน้ำ คสล. พร้อมฝาปิด สองข้างจากซอยโบสถ์คริสต์ - บ้านผู้ช่วยสุวิทย์ หมู่ 7</t>
  </si>
  <si>
    <t>โครงการขยายไหล่ทางบริเวณถนนหน้าบ้านนายนะ  หมู่ 6</t>
  </si>
  <si>
    <t xml:space="preserve"> โครงการขยายเขตไฟฟ้าสาธารณะภายในตำบลเวียงพางคำ  </t>
  </si>
  <si>
    <t>แผนพัฒนาสามปี (พ.ศ. 2557 - 2559)</t>
  </si>
  <si>
    <t>2559</t>
  </si>
  <si>
    <t>โครงการซ่อมแซมถนนสายถ้ำผาจม –  ห้วยน้ำริน  หมู่ 1</t>
  </si>
  <si>
    <t>โครงการก่อสร้างรางระบายน้ำ คสล.พร้อมฝาปิด ซอย 3 หมู่ 2</t>
  </si>
  <si>
    <t xml:space="preserve"> โครงการก่อสร้างวางท่อระบายน้ำ คสล. พร้อมฝาปิด ถนนหน้าศาลารวมใจ หมู่ 2</t>
  </si>
  <si>
    <t>โครงการปรับเกลี่ยผนังดินเป็นขั้นบันไดบริเวณบ้านเก้าหลัง หมู่ 2</t>
  </si>
  <si>
    <t>โครงการก่อสร้างรางระบายน้ำ คสล. พร้อมไหล่ทาง พร้อมฝาปิด ซอยตัดเมษายน  หมู่ 4</t>
  </si>
  <si>
    <t>โครงการก่อสร้างรางระบายน้ำ  คสล. พร้อมไหล่ทาง พร้อมฝาปิด  ซอยบ้านทุ่งเจริญ   หมู่ 4</t>
  </si>
  <si>
    <t>โครงการขยายเขตไฟฟ้าพร้อมติดตั้งไฟกิ่งสาธารณะบริเวณปากซอยบ้านทุ่งเจริญ  หมู่ 4</t>
  </si>
  <si>
    <t>ขยายเขตไฟฟ้าพร้อมติดตั้งไฟกิ่งสาธารณะ  ซอย 7 (ซ.มาดีรีสอร์ท) หมู่ 10</t>
  </si>
  <si>
    <t>โครงการขยายเขตไฟฟ้าพร้อมติดตั้งไฟกิ่งสาธารณะภายในหมู่บ้าน หมู่ 6</t>
  </si>
  <si>
    <t xml:space="preserve">โครงการซ่อมแซม/ติดตั้งไฟกิ่งสาธารณะภายในตำบลเวียงพางคำ </t>
  </si>
  <si>
    <t>ขยายเขตไฟฟ้าพร้อมติดตั้งไฟกิ่งสาธารณะ ภายในหมู่บ้าน หมู่ 6</t>
  </si>
  <si>
    <t>โครงการก่อสร้างถนน คสล.พร้อมรางระบายน้ำ คสล.พร้อมฝาปิด ซอยโชคอำนวย 1 หมู่ 5</t>
  </si>
  <si>
    <t>โครงการก่อสร้างถนน คสล.พร้อมรางระบายน้ำ คสล.พร้อมฝาปิด ซอยโชคอำนวย 2 หมู่ 5</t>
  </si>
  <si>
    <t>โครงการก่อสร้างถนน คสล.พร้อมรางระบายน้ำ คสล.พร้อมฝาปิด ซอยโชคอำนวย 3 หมู่ 5</t>
  </si>
  <si>
    <t>โครงการก่อสร้างถนน คสล.พร้อมรางระบายน้ำ คสล.พร้อมฝาปิด ซอยโชคอำนวย 4 หมู่ 5</t>
  </si>
  <si>
    <t>โครงการก่อสร้างถนน คสล.พร้อมรางระบายน้ำ คสล.พร้อมฝาปิด ซอยประชาอยู่สุข 1 หมู่ 5</t>
  </si>
  <si>
    <t>โครงการก่อสร้างถนน คสล.พร้อมรางระบายน้ำ คสล.พร้อมฝาปิด ซอยประชาอยู่สุข 3 หมู่ 5</t>
  </si>
  <si>
    <t>โครงการก่อสร้างถนน คสล.พร้อมรางระบายน้ำ คสล.พร้อมฝาปิด ซอย 9  จากปากซอยโชคอำนวย 4 ถึง ถนนเลียบดอย หมู่ 5</t>
  </si>
  <si>
    <t>โครงการก่อสร้างถนน คสล.พร้อมรางระบายน้ำ คสล.พร้อมฝาปิด ซอย 11 จาก ป่าช้าจีน ถึง ถนนเลียบดอย หมู่ 5</t>
  </si>
  <si>
    <t>โครงการก่อสร้างถนนลาดยางแอสฟัสติก ถนนเลียบดอยรุ่งเจริญ จากบ้านป่าเหมือด หมู่ 5 ถึง บ้านผาหมี หมู่ 6 ถึง บ้านห้วยน้ำริน หมู่ 7</t>
  </si>
  <si>
    <t>โครงการก่อสร้างถนน คสล. พร้อมรางระบายน้ำ คสล. พร้อมฝาปิด บริเวณบ้านพี่คำถึงบ้านพี่หน่อย ท้ายซอย 11 (หมู่บ้านอาข่า) หมู่ 5</t>
  </si>
  <si>
    <t>ขุดลอกลำเหมืองสาธารณะภายในตำบลเวียงพางคำ หมู่ 1 - 10  (ลำห้วยคอกหมู, ลำห้วยลาว, ลำห้วยมะกอกหวาน, ลำห้วยหลังโรงงานพลอย, ลำห้วยหลังโรงพยาบาลแม่สาย ฯลฯ)</t>
  </si>
  <si>
    <t>โครงการก่อสร้างถนน คสล. พร้อมรางระบายน้ำ คสล.พร้อมฝาปิด ทางเข้าสุสานสาธารณะ ข้างสนามบาสเก็ตบอล ทางไปห้วยน้ำริน หมู่ 6</t>
  </si>
  <si>
    <t>โครงการก่อสร้างถนน คสล. พร้อมรางระบายน้ำ คสล.พร้อมฝาปิด ซอย 5 หน้าบ้านนายชวลิต หมู่ 6</t>
  </si>
  <si>
    <t>โครงการก่อสร้างถนน คสล. พร้อมรางระบายน้ำ คสล.พร้อมฝาปิด ซอย 17 หมู่ 6</t>
  </si>
  <si>
    <t>ดำเนินการประสานการไฟฟ้าภูมิภาค เพื่อเพิ่มแรงดันไฟฟ้าภายในหมู่บ้าน หมู่ 6</t>
  </si>
  <si>
    <t>โครงการขยายเขตระบบประปาภายในหมู่บ้าน หมู่ 5</t>
  </si>
  <si>
    <t>ขยายเขตระบบประปาหมู่บ้าน  หมู่ 5</t>
  </si>
  <si>
    <t>โครงการก่อสร้างปรับปรุงอ่างเก็บน้ำรุ่งเจริญ หมู่ 5</t>
  </si>
  <si>
    <t>ก่อสร้างปรับปรุงอ่างเก็บน้ำรุ่งเจริญ   หมู่ 5</t>
  </si>
  <si>
    <t>โครงการขยายเขตระบบประปาภายในหมู่บ้าน หมู่ 6</t>
  </si>
  <si>
    <t>โครงการก่อสร้างรางระบายน้ำ คสล.พร้อมฝาปิด จากบ้านเพ็ญนภา – นายวิชัย ภักดี หมู่ 7</t>
  </si>
  <si>
    <t xml:space="preserve">โครงการก่อสร้างรางระบายน้ำ คสล.แบบตัวยู พร้อมฝาปิด  สองข้างทางถนนสายหลักในหมู่บ้าน หมู่ 7  </t>
  </si>
  <si>
    <t>โครงการก่อสร้างถนน คสล.พร้อมรางระบายน้ำ คสล. พร้อมฝาปิด  ซอย 3/1 หมู่ 7</t>
  </si>
  <si>
    <t>โครงการก่อสร้างรางระบายน้ำ คสล. พร้อมฝาปิด  จากซอยตัดระหว่าง ซอย 1 - ซอย 2 - ซอย 3  ฝั่งตรงข้ามศาลาอเนกประสงค์  หมู่ 8</t>
  </si>
  <si>
    <t>โครงการขยายเขตไฟฟ้าพร้อมติดตั้งไฟกิ่งสาธารณะ หมู่บ้านลองชิม หมู่ 8</t>
  </si>
  <si>
    <t>ขยายเขตไฟฟ้าพร้อมติดตั้งไฟกิ่งสาธารณะ หมู่บ้านลองชิม หมู่ 8</t>
  </si>
  <si>
    <t>โครงการเพิ่มแรงดันไฟฟ้าภายในหมู่บ้าน ผาหมี หมู่ 6</t>
  </si>
  <si>
    <t>โครงการก่อสร้างถนน คสล. พร้อมปรับระดับดินเดิม พร้อมรางระบายน้ำ คสล.ซอยบ้านลุงหวิง - ลำห้วยคอกหมู หมู่ 9</t>
  </si>
  <si>
    <t>โครงการก่อสร้างถนน คสล. พร้อมรางระบายน้ำ คสล. พร้อมฝาปิด ซอยคำลือกาศ  หมู่ 9</t>
  </si>
  <si>
    <t>โครงการก่อสร้างถนน คสล. พร้อมรางระบายน้ำ คสล. พร้อมฝาปิดซอยศรีสวาสดิ์ หมู่ 9</t>
  </si>
  <si>
    <t>โครงการก่อสร้างถนน คสล. พร้อมรางระบายน้ำ คสล. พร้อมฝาปิด ซอยเปี้ยเกี๋ยง หมู่ 9</t>
  </si>
  <si>
    <t>โครงการก่อสร้างถนน คสล. พร้อมรางระบายน้ำ คสล. พร้อมฝาปิด ซอยภิระบัน หมู่ 9</t>
  </si>
  <si>
    <t xml:space="preserve">โครงการก่อสร้างถนน คสล. พร้อมรางระบายน้ำ คสล. พร้อมฝาปิด เลียบลำน้ำจาด  หมู่ 9  (เชื่อมตำบลเวียงพางคำ ตำบลโป่งผาและตำบลศรีเมืองชุม)    </t>
  </si>
  <si>
    <t>โครงการก่อสร้างถนน คสล. พร้อมรางระบายน้ำ คสล. พร้อมฝาปิดซอยนายเงิน ไชโย  หมู่ 9</t>
  </si>
  <si>
    <t>โครงการก่อสร้างถนน คสล. พร้อมรางระบายน้ำ คสล. พร้อมฝาปิด ซอยนายสมบัติ ศรียวง  หมู่ 9</t>
  </si>
  <si>
    <t>โครงการขุดลอกรางระบายน้ำและวางท่อ คสล.  ซอยข้างวัดป่าเหมือด ทิศใต้ - คลองชลประทาน  หมู่ 9</t>
  </si>
  <si>
    <t>โครงการขุดลอกคลองชลประทานภายในเขตเทศบาลตำบลเวียงพางคำ</t>
  </si>
  <si>
    <t>ขุดลอกคลองชลประทานภายในเชตตำบลเวียงพางคำ หมู่ 1 - 10</t>
  </si>
  <si>
    <t>โครงการขุดลอกลำเหมืองสาธารณะเขตเทศบาลตำบลเวียงพางคำ</t>
  </si>
  <si>
    <t>โครงการขุดลอกร่องระบายน้ำ/รางระบายน้ำเขตเทศบาลตำบลเวียงพางคำ</t>
  </si>
  <si>
    <t xml:space="preserve">ขุดลอกร่องระบายน้ำ/รางระบายน้ำ ภายในตำบลเวียงพางคำ หมู่ 1 - 10 </t>
  </si>
  <si>
    <t>โครงการก่อสร้างรางระบายน้ำ คสล. พร้อมฝาปิด ซอย 7 หมู่ 9</t>
  </si>
  <si>
    <t>โครงการขยายเขตไฟฟ้าพร้อมติดตั้งไฟกิ่งสาธารณะ ซอยเจ้าพ่อแสงเทพ หมู่ 9</t>
  </si>
  <si>
    <t>โครงการขยายเขตไฟฟ้าพร้อมติดตั้งไฟกิ่งสาธารณะ บ้านนานา หมู่ 9</t>
  </si>
  <si>
    <t>ขยายเขตไฟฟ้าพร้อมติดตั้งไฟกิ่งสาธารณะ บ้านนานา หมู่ 9</t>
  </si>
  <si>
    <t>ขยายเขตไฟฟ้าพร้อมติดตั้งไฟกิ่งสาธารณะ ซอยเจ้าพ่อแสงเทพ หมู่ 9</t>
  </si>
  <si>
    <t>โครงการก่อสร้างถนน คสล.พร้อมรางระบายน้ำ คสล.พร้อมฝาปิด ซอย 6  หมู่ 10</t>
  </si>
  <si>
    <t>โครงการก่อสร้างถนน คสล.พร้อมรางระบายน้ำ คสล.พร้อมฝาปิด ซอย 6/3 หมู่ 10</t>
  </si>
  <si>
    <t>โครงการก่อสร้างถนน คสล.พร้อมรางระบายน้ำ คสล.พร้อมฝาปิด ซอย 7/2 หมู่ 10</t>
  </si>
  <si>
    <t>โครงการก่อสร้างถนน คสล.พร้อมรางระบายน้ำ คสล.พร้อมฝาปิด ซอย 7/3 หมู่ 10</t>
  </si>
  <si>
    <t>โครงการก่อสร้างถนน คสล.พร้อมรางระบายน้ำ คสล.พร้อมฝาปิด ซอยสี่สุด (ข้างร้านขายของ) หมู่ 10</t>
  </si>
  <si>
    <t>โครงการก่อสร้างถนน คสล.พร้อมรางระบายน้ำ คสล.พร้อมฝาปิด ซอยหลังวัดผาแตก  หมู่ 10</t>
  </si>
  <si>
    <t>โครงการก่อสร้างถนน คสล. พร้อมรางระบายน้ำ คสล.พร้อมฝาปิด ซอยตัดซอยแรกของซอยเผ่าลัวะ   หมู่ 10</t>
  </si>
  <si>
    <t>โครงการก่อสร้างถนน คสล.พร้อมรางระบายน้ำ คสล.พร้อมฝาปิด ทางขึ้นวัดห้วยน้ำรินถึงศูนย์กำจัดขยะ  หมู่ 10</t>
  </si>
  <si>
    <t xml:space="preserve">โครงการขยายไหล่ถนนพร้อมรางระบายน้ำ คสล.พร้อมฝาปิด จากโรงงานพลอย-หน้าวัดผาแตก   (ยกระดับความสูงพื้นผิวถนน) หมู่ 10 </t>
  </si>
  <si>
    <t>โครงการก่อสร้างถนน คสล. พร้อมรางระบายน้ำ คสล.พร้อมฝาปิด ซอยเข้าบ้าน ผู้ช่วยฯ มาติน  หมู่ 10</t>
  </si>
  <si>
    <t>โครงการก่อสร้างถนน คสล. พร้อมรางระบายน้ำ คสล.พร้อมฝาปิด ซอยข้างบ้าน ด.ต.อดุลย์ กองสอน (ทิศตะวันออก)  หมู่ 10</t>
  </si>
  <si>
    <t>โครงการก่อสร้างถนน คสล. พร้อมรางระบายน้ำ คสล.พร้อมฝาปิด ทางเข้าศาลาประชาคมหมู่บ้าน (ศาลารวมใจ) หมู่ 10</t>
  </si>
  <si>
    <t>โครงการก่อสร้างรางระบายน้ำ คสล.พร้อมฝาปิด ด้านขวามือ ตั้งแต่หน้าโรงงานพลอยด้านล่าง - แยกหน้าศาลาอเนกประสงค์ หมู่ 10</t>
  </si>
  <si>
    <t>โครงการจัดหาถังเก็บน้ำ สำหรับหมู่บ้านที่ประสบภัยแล้งในตำบลเวียงพางคำ</t>
  </si>
  <si>
    <t>จัดหาถังเก็บน้ำสำหรับสำหรับหมู่บ้านที่ประสบภัยแล้งในตำบลเวียงพางคำ หมู่ 1 - 10</t>
  </si>
  <si>
    <t>เพื่อใช้เป็นสถานที่สาธารณะประโยชน์ทำกิจกรรมร่วมกันภายในชุมชน</t>
  </si>
  <si>
    <t>มีสถานที่สาธารณะประโยชน์ทำกิจกรรมร่วมกันภายในชุมชน</t>
  </si>
  <si>
    <t>งานสาธารณูปโภคกองช่าง</t>
  </si>
  <si>
    <t>โครงการปรับปรุงห้องสมุดประชาชนประจำหมู่บ้านป่ายางใหม่</t>
  </si>
  <si>
    <t>เพื่อใช้เป็นสถานที่ศึกษาหาความรู้และเป็นแหล่งเรียนรู้สำหรับประชาชนในพื้นที่</t>
  </si>
  <si>
    <t>ปรับปรุงซ่อมแซมห้องสมุดประชาชนประจำหมู่บ้าน หมู่ที่ 4</t>
  </si>
  <si>
    <t>มีสถานที่ค้นคว้าหาความรู้และเรียนรู้ของคนในชุมชน</t>
  </si>
  <si>
    <t xml:space="preserve">โครงการก่อสร้างอาคารอเนกประสงค์ประจำหมู่บ้านป่าเหมือดรุ่งเจริญ </t>
  </si>
  <si>
    <t>ก่อสร้างอาคารสำหรับเก็บวัสดุอุปกรณ์ บริเวณหลังศาลาอเนกประสงค์ประจำหมู่บ้าน) หมู่ที่ 5</t>
  </si>
  <si>
    <t>โครงการปรับปรุงสถานฌาปนกิจบ้านป่าเหมือดรุ่งเจริญ</t>
  </si>
  <si>
    <t>ปรับปรุงสถานฌาปนกิจบ้านป่าเหมือดรุ่งเจริญ หมู่ที่ 5</t>
  </si>
  <si>
    <t>มีสถานที่สำหรับประกอบฌาปนกิจที่ได้มาตรฐาน</t>
  </si>
  <si>
    <t xml:space="preserve">โครงการติดตั้งเสาไฟสปอร์ตไลท์และตาข่าย บริเวณหน้าลานอเนกประสงค์ของหมู่บ้าน </t>
  </si>
  <si>
    <t>ติดตั้งไฟสปอร์ตไลท์และตะข่ายพร้อมเสารอบสนามหน้าศาลาอเนกประสงค์ หมู่ที่ 6</t>
  </si>
  <si>
    <t>โครงการก่อสร้างศาลาอเนกประสงค์ จุดที่ 2 ศูนย์ไฟป่า บ้านห้วยน้ำริน</t>
  </si>
  <si>
    <t>ก่อสร้างศาลาอเนกประสงค์ จุดที่ 2 ศูนย์ไฟป่า หมูที่ 7</t>
  </si>
  <si>
    <t>โครงการปรับปรุงอาคารอเนกประสงค์ประจำหมู่บ้านป่ายางผาแตก</t>
  </si>
  <si>
    <t>ปรับปรุงอาคารอเนกประสงค์ประจำหมู่บ้าน หมู่ที่ 10</t>
  </si>
  <si>
    <t>โครงการก่อสร้างรั้วด้านข้างฝั่งทิศตะวันออกอาคารอเนกประสงค์บ้านป่ายางผาแตก</t>
  </si>
  <si>
    <t>ก่อสร้างรั้วด้านข้างฝั่งทิศตะวันตกอาคารอเนกประสงค์ หมู่ที่ 10</t>
  </si>
  <si>
    <t xml:space="preserve">พัฒนาระบบไฟฟ้าสาธารณะ  และโทรคมนาคม </t>
  </si>
  <si>
    <t>พัฒนาระบบสาธารณูปโภคและสาธารณูปการ</t>
  </si>
  <si>
    <t>ประชาชนเล่นกีฬาและออกกำลังกายมีสุขภาพร่างกายที่แข็งแรง</t>
  </si>
  <si>
    <t xml:space="preserve">ปรับปรุงสนามกีฬา หน้าศาลาอเนกประสงค์ หมู่ 10 </t>
  </si>
  <si>
    <t>เพื่อส่งเสริมให้ประชาชนเล่นกีฬาและออกกำลังกายเพื่อสุขภาพที่ดี</t>
  </si>
  <si>
    <t>ก่อสร้างสนามกีฬาฟุตซอล ประจำตำบลเวียงพางคำ   หมู่ 10</t>
  </si>
  <si>
    <t>มีสถานที่ออกกำลังกายและพักผ่อนภายในชุมชน</t>
  </si>
  <si>
    <t xml:space="preserve">ก่อสร้างรั้วรอบสนามกีฬาต้านภัยยาเสพติด หมู่ 9 หน้าศูนย์พัฒนาเด็กเล็ก </t>
  </si>
  <si>
    <t>เพื่อใช้เป็นสถานที่ออกกำลังและทำกิจกรรมส่งเสริมการใช้เวลาว่างให้เกิดประโยชน์</t>
  </si>
  <si>
    <t>ก่อสร้างลานกีฬาอเนกประสงค์ประจำตำบลเวียงพางคำ  หมู่ 9</t>
  </si>
  <si>
    <t>ปรับปรุงภูมิทัศน์ลานกีฬาประจำหมู่บ้านห้วยน้ำริน หมู่ที่ 7 (บริเวณศูนย์ไฟป่า)</t>
  </si>
  <si>
    <t xml:space="preserve"> โครงการปรับปรุงภูมิทัศน์ลานกีฬาประจำหมู่บ้านห้วยน้ำริน</t>
  </si>
  <si>
    <t>โครงการก่อสร้างรั้วรอบสนามกีฬาต้านภัยยาเสพติดประจำหมู่บ้านป่าเหมือดสุขสำราญ</t>
  </si>
  <si>
    <t>โครงการก่อสร้างสนามกีฬาฟุตซอล  ประจำหมู่บ้านป่ายางผาแตก</t>
  </si>
  <si>
    <t>โครงการปรับปรุงสนามกีฬาประจำหมู่บ้านป่ายางผาแตก</t>
  </si>
  <si>
    <t>ประชาชนได้รับรู้ข้อมูลข่าวสารที่เป็นประโยชน์เกิดความเข้าใจที่ดีต่อเทศบาล</t>
  </si>
  <si>
    <t>เพื่อพัฒนาระบบการเผยแพร่ประชาสัมพันธ์ข้อมูลข่าวสารให้ทันสมัย รวดเร็วและมีประสิทธิภาพ</t>
  </si>
  <si>
    <t>โครงการก่อสร้างปรับปรุงซ่อมแซมอาคารศูนย์ข้อมูลข่าวสารประจำหมู่บ้านภายในตำบลเวียงพางคำ</t>
  </si>
  <si>
    <t>โครงการก่อสร้างปรับปรุงซ่อมแซมสถานที่อ่านหนังสือพิมพ์ประจำหมู่บ้าน</t>
  </si>
  <si>
    <t>ดำเนินการก่อสร้างปรับปรุงซ่อมแซมศูนย์ข้อมูลข่าวสารประจำหมู่บ้าน หมู่ที่ 1 - 10</t>
  </si>
  <si>
    <t>ดำเนินการก่อสร้างปรับปรุงซ่อมแซมที่อ่านหนังสือพิมพ์ประจำหมู่บ้าน  หมู่ที่ 1 - 10</t>
  </si>
  <si>
    <t>ซ่อมแซมถนนลาดยางแอสฟัสติก  จากบ้านป่าเหมือดรุ่งเจริญ หมู่ 5 ผ่านบ้านผาหมี หมู่ 6 ตำบลเวียงพางคำ  อำเภอแม่สาย  จังหวัดเชียงราย เชื่อมต่อ บ้านผาฮี้ หมู่ 10 ตำบลโป่งงาม อำเภอแม่สาย  จังหวัดเชียงราย</t>
  </si>
  <si>
    <t>ซ่อมแซมถนนลาดยางแอสฟัสติก  จากบ้านป่าเหมือดรุ่งเจริญ หมู่ 5 ผ่านบ้านผาหมี หมู่ 6 ต.เวียงพางคำ  อ.แม่สาย  จ.เชียงราย เชื่อมต่อ บ้านผาฮี้ หมู่ 10 ต.โป่งงาม อ.แม่สาย จ.เชียงราย ความกว้าง 8 เมตร ระยะทาง 5,000 เมตร</t>
  </si>
  <si>
    <t>ก่อสร้างถนนลาดยาง (ASPHALTIC CONCRETE) จาก บ้านป่าเหมือด หมู่ที่ 9 ต.เวียงพางคำ อ.แม่สาย จ.เชียงราย เชื่อมต่อ บ้านหนองอ้อ หมู่ที่ 2 ต.โป่งผา อ.แม่สาย จ.เชียงราย  ความกว้าง 6 เมตร ระยะทาง  6,128 เมตร</t>
  </si>
  <si>
    <t>ปรับปรุงถนนโดยการลงหินคลุกพร้อมปรับเกลี่ยตลอดเส้นทาง ถนนเลียบคลองชลประทานสาย RMC 1  หมู่  4 บ้านป่ายางใหม่ ต.เวียงพางคำ อ.แม่สาย จ.เชียงราย เชื่อมต่อ หมู่ 5 บ้านสันธาตุ ต.ศรีเมืองชุม  อ.แม่สาย จ.เชียงราย  ความกว้าง 6 เมตร ระยะทาง 7,820 เมตร</t>
  </si>
  <si>
    <t xml:space="preserve">มีสถานที่สำหรับปฏิบัติงานของเจ้าหน้าที่ อปพร. </t>
  </si>
  <si>
    <t>ก่อสร้างศูนย์ อปพร. ประจำหมู่บ้าน  หมู่ที่ 7</t>
  </si>
  <si>
    <t>เพื่อใช้เป็นสถานที่ปฏิบัติงานของ อปพร.ประจำหมู่บ้าน</t>
  </si>
  <si>
    <t xml:space="preserve"> โครงการก่อสร้างศูนย์ อปพร.แห่งที่ 2 บริเวณศูนย์ไฟป่า หมู่ 7</t>
  </si>
  <si>
    <t>มีสถานที่เฝ้าระวังไฟป่าและภัยต่าง ๆ ภายในชุมชน</t>
  </si>
  <si>
    <t>ก่อสร้างหอสังเกตการณ์ป้องกันไฟป่าและภัยอื่น  หมู่ที่ 7</t>
  </si>
  <si>
    <t>เพื่อใช้เป็นสถานที่เฝ้าระวังไฟป่าและภัยต่าง ๆ ภายในชุมชน</t>
  </si>
  <si>
    <t>โครงการก่อสร้างหอสังเกตการณ์ป้องกันไฟป่าและภัยอื่น หมู่ 7</t>
  </si>
  <si>
    <t xml:space="preserve">ปรับปรุงศูนย์ประสานงาน อปพร.ประจำหมู่บ้าน หมู่ที่ 3 (กิจการนอกเขต) </t>
  </si>
  <si>
    <t>ประชาชนได้รับบริการที่มีมาตรฐาน คุณภาพอย่างทั่วถึงและเท่าเทียม</t>
  </si>
  <si>
    <t>ก่อสร้าง ปรับปรุง ซ่อมแซมศูนย์ ศสมช. ประจำหมู่บ้าน หมู่ที่  1 - 10</t>
  </si>
  <si>
    <t>เพื่อส่งเสริมการดูแลสุขภาพอนามัยของประชาชนในเบื้องต้น</t>
  </si>
  <si>
    <t>โครงการก่อสร้าง ปรับปรุง ซ่อมแซมศูนย์ ศสมช. ประจำหมู่บ้านในเขตเทศบาลตำบลเวียงพางคำ</t>
  </si>
  <si>
    <t xml:space="preserve">ก่อสร้างร่องระบายน้ำ คสล.แบบตัวยูพร้อมฝาปิด สองข้างทางถนนสายหลักในหมู่บ้าน  หมู่ 7 กว้าง 4 เมตร ยาว 400 เมตร </t>
  </si>
  <si>
    <t xml:space="preserve">ก่อสร้างรางระบายน้ำ คสล.พร้อมฝาปิด จากบ้านเพ็ญนภา – นายวิชัย ภักดี หมู่ 7 กว้าง 4 เมตร ยาว 360 เมตร </t>
  </si>
  <si>
    <t>ก่อสร้างรางระบายน้ำ คสล. พร้อมฝาปิด  จากซอยตัดระหว่าง ซอย 1 - ซอย 2 - ซอย 3  ฝั่งตรงข้ามศาลาอเนกประสงค์  หมู่ 8 กว้าง 4 เมตร ยาว 300 เมตร</t>
  </si>
  <si>
    <t>ก่อสร้างวางท่อระบายน้ำ  คสล. เลียบคลองชลประทาน ตั้งแต่ซอย 1 - หน้าวัดป่าเหมือด หมู่ 8 กว้าง 4 เมตร ยาว 400 เมตร</t>
  </si>
  <si>
    <t>ก่อสร้างรางระบายน้ำ คสล. พร้อมฝาปิด ซอยร้านลาบลุงใจ๋ถึงลำห้วยมะกอกหวาน หมู่ 8 กว้าง 4 เมตร ยาว100  เมตร</t>
  </si>
  <si>
    <t xml:space="preserve">ปักเขตลำเหมืองห้วยมะกอกหวาน พร้อมก่อหินกาบ ตั้งแต่ปากซอย 1 - คลองชลประทาน หมู่ 8 กว้าง 4 เมตร ยาว 1,000 เมตร </t>
  </si>
  <si>
    <t>โครงการก่อสร้างรางระบายน้ำ คสล. พร้อมฝาปิด ด้านซ้ายมือตั้งแต่หน้าวัดผาคำ-แยกหน้าศาลาอเนกประสงค์  หมู่ 10</t>
  </si>
  <si>
    <t>ซ่อมแซมถนนสายถ้ำผาจม –  ห้วยน้ำริน  หมู่ 1 กว้าง 4 เมตร 600  เมตร</t>
  </si>
  <si>
    <t>ปรับเกลี่ยถนนสายถ้ำผาจม - ห้วยน้ำริน หน้าถ้ำเสือ หมู่ 1 กว้าง 4 เมตร ยาว 600  เมตร</t>
  </si>
  <si>
    <t xml:space="preserve">ปรับเกลี่ยผนังดินเป็นขั้นบันไดบริเวณบ้านเก้าหลัง หมู่ 2 กว้าง 4 เมตร ยาว 200 เมตร  </t>
  </si>
  <si>
    <t>ก่อสร้างถนน คสล.พร้อมรางระบายน้ำ คสล.พร้อมฝาปิด ซอยโชคอำนวย 1 หมู่ 5 กว้าง 4 เมตร ยาว 300 เมตร</t>
  </si>
  <si>
    <t>ก่อสร้างถนน คสล.พร้อมรางระบายน้ำ คสล.พร้อมฝาปิด ซอยประชาอยู่สุข 1 หมู่ 5 กว้าง 4 เมตร ยาว 50 เมตร</t>
  </si>
  <si>
    <t>ก่อสร้างถนน คสล.พร้อมรางระบายน้ำ คสล.พร้อมฝาปิด ซอยประชาอยู่สุข 1 หมู่ 5 กว้าง 4 เมตร ยาว 20 เมตร</t>
  </si>
  <si>
    <t>ก่อสร้างถนน คสล. พร้อมไหล่ทาง พร้อมฝาปิด ซอย 8 ข้างสถานีขนส่ง หมู่ 5 กว้าง 4 เมตร ยาว 800  เมตร</t>
  </si>
  <si>
    <t>ก่อสร้างถนน คสล.พร้อมรางระบายน้ำ คสล.พร้อมฝาปิด ซอย 9 จากปากซอยโชคอำนวย 4 ถึง ถนนเลียบดอย หมู่ 5 กว้าง 4 เมตร ยาว 800  เมตร</t>
  </si>
  <si>
    <t>ก่อสร้างถนน คสล.พร้อมรางระบายน้ำ คสล.พร้อมฝาปิด ซอย 11 จาก ป่าช้าจีน ถึงถนนเลียบดอย หมู่ 5 กว้าง 4 เมตร ยาว 800  เมตร</t>
  </si>
  <si>
    <t xml:space="preserve">ก่อสร้างถนน คสล. พร้อมรางระบายน้ำ คสล. พร้อมฝาปิด บริเวณบ้านพี่คำถึงบ้านพี่หน่อย ท้ายซอย 11 (หมู่บ้านอาข่า) หมู่ 5 กว้าง 4 เมตร ยาว 100 เมตร  </t>
  </si>
  <si>
    <t>ก่อสร้างถนนลาดยางแอสฟัสติก ถนนเลียบดอยรุ่งเจริญ จากบ้านป่าเหมือด หมู่ 5 ถึง บ้านผาหมี หมู่ 6 ถึง บ้านห้วยน้ำริน หมู่ 7 กว้าง 4 เมตร ยาว 4,000 เมตร</t>
  </si>
  <si>
    <t xml:space="preserve">ก่อสร้างถนน คสล. พร้อมรางระบายน้ำ คสล.พร้อมฝาปิด ซอย 5 หน้าบ้านนายชวลิต  หมู่ 6 กว้าง 4 เมตร ยาว 50 เมตร </t>
  </si>
  <si>
    <t xml:space="preserve">ก่อสร้างถนน คสล. พร้อมรางระบายน้ำ คสล.พร้อมฝาปิด ซอย 17 หมู่ 6 กว้าง 4 เมตร ยาว 200 เมตร </t>
  </si>
  <si>
    <t xml:space="preserve">ขยายไหล่ทางบริเวณถนนหน้าบ้านนายนะ  หมู่ 6 กว้าง 4 เมตร ยาว 50 เมตร </t>
  </si>
  <si>
    <t xml:space="preserve">ก่อสร้างแนวป้องกันดินพังทลาย จากถนนกลางหมู่บ้าน – หลังบ้านนายคำ  รุ่งสิริพิพัฒน์  หมู่ 6 ยาว 50 เมตร </t>
  </si>
  <si>
    <t xml:space="preserve">ก่อสร้างแนวป้องกันดินพังทลาย จากด้านตรงข้ามจุดรับซื้อลิ้นจี่บ้านผาหมี – ริมลำห้วย หมู่ 6 ยาว 50 เมตร </t>
  </si>
  <si>
    <t xml:space="preserve">ก่อสร้างแนวป้องกันดินพังทลายตรงข้ามซอย 18  หมู่ 6 ยาว 50 เมตร  </t>
  </si>
  <si>
    <t xml:space="preserve">ก่อสร้างถนน คสล.พร้อมรางระบายน้ำ คสล. พร้อมฝาปิด จากซอยโบสถ์คริสต์ - บ้านผู้ช่วยสุวิทย์ หมู่ 7 กว้าง 4 เมตร ยาว 120 เมตร </t>
  </si>
  <si>
    <t xml:space="preserve">ขยายไหล่ทางจากป้ายชื่อหมู่บ้าน - บ้านนายสุเจ๋ง หมู่ 7 กว้าง 1 เมตร ยาว 600 เมตร </t>
  </si>
  <si>
    <t xml:space="preserve">ก่อสร้างถนน คสล.พร้อมรางระบายน้ำ คสล. พร้อมฝาปิด ซอย 3/1 หมู่ 7 กว้าง 4 เมตร ยาว  100 มตร </t>
  </si>
  <si>
    <t xml:space="preserve">ก่อสร้างถนน คสล. พร้อมปรับระดับดินเดิม พร้อมรางระบายน้ำ คสล. ซอยบ้านลุงหวิง-ลำห้วยคอกหมู หมู่ 9 กว้าง 4 เมตร ยาว 150 มตร  </t>
  </si>
  <si>
    <t>ก่อสร้างถนน คสล. พร้อมรางระบายน้ำ คสล. พร้อมฝาปิด ซอยคำลือกาศ หมู่ 9 กว้าง 4 เมตร ยาว 70  เมตร</t>
  </si>
  <si>
    <t>ก่อสร้างถนน คสล. พร้อมรางระบายน้ำ คสล. พร้อมฝาปิด ซอยศรีสวาสดิ์ หมู่ 9  กว้าง 4 เมตร ยาว 62  เมตร</t>
  </si>
  <si>
    <t>ก่อสร้างถนน คสล. พร้อมรางระบายน้ำ คสล. พร้อมฝาปิด ซอยเปี้ยเกี๋ยง หมู่ 9  กว้าง 4 เมตร ยาว 32  เมตร</t>
  </si>
  <si>
    <t>ก่อสร้างถนน คสล. พร้อมรางระบายน้ำ คสล. พร้อมฝาปิด ซอยภิระบัน หมู่ 9 กว้าง 4 เมตร ยาว 100 เมตร</t>
  </si>
  <si>
    <t>ก่อสร้างถนน คสล. พร้อมรางระบายน้ำ คสล. พร้อมฝาปิด ซอยนายเงิน ไชโย  หมู่ 9 กว้าง 4 เมตร ยาว 100 เมตร</t>
  </si>
  <si>
    <t>ก่อสร้างถนน คสล. พร้อมรางระบายน้ำ คสล. พร้อมฝาปิด  ซอยนายสมบัติ    ศรียวง  หมู่ 9 กว้าง 4 เมตร ยาว 30 เมตร</t>
  </si>
  <si>
    <t>ก่อสร้างถนน คสล. พร้อมรางระบายน้ำ คสล. พร้อมฝาปิด เลียบลำน้ำจาด  หมู่ 9  (เชื่อมตำบลเวียงพางคำ ตำบลโป่งผาและตำบลศรีเมืองชุม) กว้าง 4 เมตร ยาว 600 เมตร</t>
  </si>
  <si>
    <t>ก่อสร้างถนน คสล. พร้อมรางระบายน้ำ คสล. พร้อมฝาปิด ซอยบ้านลุงมาก (หลังวัด)  หมู่ 10 กว้าง 4 เมตร ยาว 150 เมตร</t>
  </si>
  <si>
    <t>ก่อสร้างถนน คสล.พร้อมรางระบายน้ำ คสล.พร้อมฝาปิด ซอย 6  หมู่ 10 กว้าง 4 เมตร ยาว 250 เมตร</t>
  </si>
  <si>
    <t xml:space="preserve">ก่อสร้างถนน คสล.พร้อมรางระบายน้ำ คสล.พร้อมฝาปิด ซอย 6/3  หมู่ 10 กว้าง 4 เมตร ยาว 300  เมตร </t>
  </si>
  <si>
    <t xml:space="preserve">ก่อสร้างถนน คสล.พร้อมรางระบายน้ำ คสล.พร้อมฝาปิด ซอย 7/2  หมู่ 10 กว้าง 4 เมตร ยาว 180 เมตร </t>
  </si>
  <si>
    <t>โครงการก่อสร้างถนน คสล. พร้อมรางระบายน้ำ คสล. พร้อมฝาปิด ซอยตรงข้ามสนามยิงปืน ซอย 1  หมู่ 10</t>
  </si>
  <si>
    <t>โครงการก่อสร้างถนน คสล. พร้อมรางระบายน้ำ คสล. พร้อมฝาปิด ซอยตรงข้ามสนามยิงปืน ซอย 3 หมู่ 10</t>
  </si>
  <si>
    <t>โครงการก่อสร้างถนน คสล. พร้อมรางระบายน้ำ คสล. พร้อมฝาปิด ซอยตรงข้ามสนามยิงปืน ซอย 4 หมู่ 10</t>
  </si>
  <si>
    <t xml:space="preserve">ก่อสร้างถนน คสล. พร้อมรางระบายน้ำ คสล. พร้อมฝาปิด ซอยสนามยิงปืน ซอย 1 หมู่ 10 กว้าง 4 เมตร ยาว 180 เมตร </t>
  </si>
  <si>
    <t xml:space="preserve">ก่อสร้างถนน คสล. พร้อมรางระบายน้ำ คสล. พร้อมฝาปิด ซอยสนามยิงปืน ซอย 3 หมู่ 10 กว้าง 4 เมตร ยาว 180 เมตร </t>
  </si>
  <si>
    <t xml:space="preserve">ก่อสร้างถนน คสล.พร้อมรางระบายน้ำ คสล.พร้อมฝาปิด ซอย 7/3  หมู่ 10 กว้าง 4 เมตร ยาว 100 เมตร </t>
  </si>
  <si>
    <t>ขยายเขตไฟฟ้าพร้อมติดตั้งไฟกิ่งสาธารณะบริเวณปากซอยบ้านทุ่งเจริญ  หมู่4</t>
  </si>
  <si>
    <t>ขยายเขตไฟฟ้าสาธารณะภายในตำบลเวียงพางคำ  หมู่ 1 - 10</t>
  </si>
  <si>
    <t>ซ่อมแซม/ติดตั้งไฟกิ่งสาธารณะภายในตำบลเวียงพางคำ หมู่ 1 -10</t>
  </si>
  <si>
    <t>ก่อสร้างถนน คสล.พร้อมรางระบายน้ำ คสล.พร้อมฝาปิด ซอยสี่สุด (ข้างร้านขายของ) หมู่ 10 กว้าง 4 เมตร ยาว 50 เมตร</t>
  </si>
  <si>
    <t xml:space="preserve">ก่อสร้างถนน คสล.พร้อมรางระบายน้ำ คสล.พร้อมฝาปิด ซอยหลังวัดผาแตก หมู่ 10 กว้าง 4 เมตร ยาว 50 เมตร </t>
  </si>
  <si>
    <t xml:space="preserve">ก่อสร้างถนน คสล.พร้อมรางระบายน้ำ คสล.พร้อมฝาปิด ซอยเข้าบ้าน ผู้ช่วยฯมาติน  หมู่ 10 กว้าง 4 เมตร ยาว 100 เมตร </t>
  </si>
  <si>
    <t xml:space="preserve">ก่อสร้างถนน คสล.พร้อมรางระบายน้ำ คสล.พร้อมฝาปิด ซอยตัดซอยแรกของซอยเผ่าลัวะ  หมู่ 10 กว้าง 4 เมตร ยาว 70 เมตร </t>
  </si>
  <si>
    <t xml:space="preserve">ก่อสร้างถนน คสล.พร้อมรางระบายน้ำ คสล.พร้อมฝาปิด ทางเข้าศาลาประชาคมหมู่บ้าน (ศาลารวมใจ) หมู่ 10 กว้าง 4 เมตร ยาว 100 เมตร </t>
  </si>
  <si>
    <t xml:space="preserve">ก่อสร้างถนน คสล.พร้อมรางระบายน้ำ คสล.พร้อมฝาปิด จากโรงงานพลอย-หน้าวัดผาแตก  (ยกระดับความสูงพื้นผิวถนน) หมู่ 10 กว้าง 4 เมตร ยาว 800 เมตร </t>
  </si>
  <si>
    <t xml:space="preserve">ก่อสร้างถนน คสล.พร้อมรางระบายน้ำ คสล.พร้อมฝาปิด ซอยข้างบ้าน ด.ต.อดุลย์ กองสอน (ทิศตะวันออก)  หมู่ 10 กว้าง 4 เมตร ยาว 100 เมตร </t>
  </si>
  <si>
    <t>โครงการวางท่อพร้อมก่อสร้างรางระบายน้ำ คสล. พร้อมฝาปิด หมู่บ้านแม่สายแกรนด์วิวล์  หมู่ 5</t>
  </si>
  <si>
    <t>โครงการก่อสร้างแนวป้องกันดินพังทลายตรงข้ามซอย 18 หมู่ 6</t>
  </si>
  <si>
    <t>รายละเอียดโครงการพัฒนาที่ขอแก้ไข</t>
  </si>
  <si>
    <t>ชื่อโครงการเดิม</t>
  </si>
  <si>
    <t>ชื่อโครงการใหม่</t>
  </si>
  <si>
    <t>โครงการก่อสร้างถนน คสล. ซอยลำห้วยคอกหมู หมู่ 9</t>
  </si>
  <si>
    <t xml:space="preserve">ก่อสร้างถนน คสล. ซอยลำห้วยคอกหมู  หมู่ 9 ขนาดกว้าง 4.00 เมตร ยาว 380 เมตร พร้อมยกขอบบ่อพัก คสล.จำนวน 2 ช่วง จำนวน 36 บ่อ </t>
  </si>
  <si>
    <t>โครงการก่อสร้างก่อสร้างหลังคาคลุมอ่างเก็บน้ำ หมู่ 7</t>
  </si>
  <si>
    <t>ก่อสร้างโครงเหล็กหลังคาคลุมอ่างเก็บน้ำสาธารณะประจำหมู่บ้านห้วยน้ำริน หมู่ 7</t>
  </si>
  <si>
    <t>โครงการปรับปรุงศูนย์ประสานงาน  อปพร.ประจำหมู่บ้านเวียงพาน  หมู่ 3</t>
  </si>
  <si>
    <t>โครงการติดตั้งเสาสัญญาณไฟจราจรบริเวณสี่แยกสถานีขนส่งผู้โดยสารอำเภอแม่สาย</t>
  </si>
  <si>
    <t>ติดตั้งเสาสัญญารณจราจรบริเวณสี่แยกสถานีขนส่งผู้โดยสารอำเภอแม่สาย</t>
  </si>
  <si>
    <t>โครงการก่อสร้างห้องน้ำบริการประชาชนในสถานีขนส่งผู้โดยสารอำเภอแม่สาย จังหวัดเชียงราย</t>
  </si>
  <si>
    <t>พัฒนาระบบการให้บริการห้องน้ำสาธารณะเป็นไปอย่างมีประสิทธิภาพตามมาตรฐาน</t>
  </si>
  <si>
    <t>ก่อสร้างห้องน้ำบริการประชาชนในสถานีขนส่งผู้โดยสารอำเภอแม่สาย จังหวัดเชียงราย</t>
  </si>
  <si>
    <t>ประชาชนที่มาใช้บริการในสถานีขนส่งมีห้องน้ำที่สะอาดได้มาตรฐานถูกสุขลักษณะ</t>
  </si>
  <si>
    <t xml:space="preserve">โครงการก่อสร้างวางท่อระบายน้ำ คสล. พร้อมเทคอนกรีตถนน คสล.ทับหลังท่อ จุดเริ่มต้น </t>
  </si>
  <si>
    <t>เพื่อพัฒนาระบบการระบายน้ำป้องกัน และแก้ไขปัญหาน้ำท่วมที่อยู่อาศัย พื้นที่การเกษตรและพัฒนาระบบการคมนาคมขนส่งให้มีสะดวกปลอดภัย</t>
  </si>
  <si>
    <t>วางท่อระบายน้ำ คสล. พร้อมเทคอนกรีตถนน คสล.ทับหลังท่อ จุดเริ่มต้น ซอย 1 หมู่ 8 บ้านป่าเหมือดสันติสุข จุดสิ้นสุดซอย 7 หมู่ 9 บ้านป่าเหมือดสุขสำราญ</t>
  </si>
  <si>
    <t xml:space="preserve"> </t>
  </si>
  <si>
    <t>วางท่อระบายน้ำ พร้อมก่อสร้างบ่อพักซอยแม่สายเซอร์วิส</t>
  </si>
  <si>
    <t>แผนพัฒนาสามปี (พ.ศ. 2558 - 2560)</t>
  </si>
  <si>
    <t>2560</t>
  </si>
  <si>
    <t>โครงการขยายเขตไฟฟ้าพร้อมติดตั้งไฟกิ่งสาธารณะ ซอย7(ซ.มาดีรีสอร์ท) หมู่ 10</t>
  </si>
  <si>
    <t>โครงการก่อสร้างรางระบายน้ำ คสล. พร้อมฝาปิด ซอย 1 หมู่ 2</t>
  </si>
  <si>
    <t>โครงการก่อสร้างรางระบายน้ำ คสล. พร้อมฝาปิด ซอย 2  หมู่ 2</t>
  </si>
  <si>
    <t xml:space="preserve">โครงการก่อสร้างรางระบายน้ำ คสล.พร้อมไหล่ทาง พร้อมฝาปิด บริเวณหน้าบ้านนายเงิน คำเงิน ถึงบ้านนายหลง  นามมุ้ง หมู่ 1  </t>
  </si>
  <si>
    <t>ก่อสร้างถนน คสล. สายดอยช้างงู   พร้อมรางระบายน้ำ  หมู่ 1 กว้าง 4 เมตร ยาว 50  เมตร</t>
  </si>
  <si>
    <t>โครงการก่อสร้างอาคารอเนกประสงค์ประจำหมู่บ้านป่ายางใหม่</t>
  </si>
  <si>
    <t>ก่อสร้างอาคาร 2 ชั้นสำหรับเก็บวัสดุอุปกรณ์ประจำหมู่บ้าน หมู่ที่ 4</t>
  </si>
  <si>
    <t>โครงการก่อสร้างรางระบายน้ำ คสล. พร้อมไหล่ทาง พร้อมฝาปิด ซอยกุมภาพันธ์   หมู่ 4</t>
  </si>
  <si>
    <t>โครงการก่อสร้างรางระบายน้ำ ซอยมีนาคม  หมู่ 4</t>
  </si>
  <si>
    <t>โครงการก่อสร้างรางระบายน้ำ คสล. พร้อมไหล่ทาง พร้อมฝาปิด ซอย กุมภาพันธ์  หมู่ 4</t>
  </si>
  <si>
    <t>โครงการก่อสร้างรางระบายน้ำ คสล. พร้อมไหล่ทาง พร้อมฝาปิด ซอย พฤษภาคม   หมู่ 4</t>
  </si>
  <si>
    <t>โครงการก่อสร้างรางระบายน้ำ  คสล. พร้อมไหล่ทาง พร้อมฝาปิด  ซอยมกราคม   หมู่ 4</t>
  </si>
  <si>
    <t>โครงการก่อสร้างถนน คสล. พร้อมไหล่ทาง ซอย 8 ข้างสถานีขนส่ง  หมู่ 5</t>
  </si>
  <si>
    <t>ก่อสร้างถนน คสล.พร้อมพร้อมไหล่ทาง  ซอยข้างป่าช้าไปหมู่บ้านอาข่า หมู่ 5 กว้าง 4 เมตร ยาว 100 เมตร</t>
  </si>
  <si>
    <t>ก่อสร้างถนน คสล. พร้อมรางระบายน้ำ คสล. พร้อมฝาปิดซอย 13 ในหมู่บ้านแม่สายแกรนด์วิว บริเวณซอยบ้านดาบวิชัย ถึงบ้าน พ.ต.อ.ปรีชา  กว้าง 4 เมตร ยาว 120 เมตร</t>
  </si>
  <si>
    <t>ก่อสร้างถนน คสล. พร้อมรางระบายน้ำ คสล. พร้อมฝาปิดทุกซอย ในหมู่บ้านแม่สายแกรนด์วิว กว้าง 4 เมตร ยาว 120 เมตร</t>
  </si>
  <si>
    <t>โครงการก่อสร้างรางระบายน้ำ คสล.พร้อมฝาปิด ซอยประชาอยู่สุข 2 หมู่ 5</t>
  </si>
  <si>
    <t>โครงการติดตั้งฝาปิดตะแกรงเหล็กครอบรางระบายน้ำ คสล. ข้างบ้าน 
ที่ปรึกษานายกเทศมนตรี ยศเชย ไชยเดช ระหว่าง ซอย 1 - 2 ถึงบ้าน นายสุทธิพงษ์ อุ่นจาย หมู่ 8</t>
  </si>
  <si>
    <t>โครงการก่อสร้างระบายน้ำ คสล. พร้อมฝาปิดพร้อมไหล่ทาง ซอยข้างวัดป่าเหมือด ทิศเหนือ</t>
  </si>
  <si>
    <t>โครงการก่อสร้างถนน คสล. พร้อมรางระบายน้ำ คสล.พร้อมฝาปิด ซอย 2 หมู่ 6</t>
  </si>
  <si>
    <t xml:space="preserve">ก่อสร้างถนน คสล. พร้อมรางระบายน้ำ คสล.พร้อมฝาปิด ซอย 2 หมู่ 6 กว้าง 4 เมตร ยาว 200 เมตร </t>
  </si>
  <si>
    <t>โครงการก่อสร้างถนน คสล. พร้อมรางระบายน้ำ คสล.พร้อมฝาปิด ซอย 7  หมู่ 6</t>
  </si>
  <si>
    <t xml:space="preserve">ก่อสร้างถนน คสล. พร้อมรางระบายน้ำ คสล.พร้อมฝาปิดซอย 7  หมู่ 6 กว้าง 4 เมตร ยาว 100 เมตร </t>
  </si>
  <si>
    <t>โครงการก่อสร้างถนน คสล.ทางขึ้นฐานบ้านผาหมี</t>
  </si>
  <si>
    <t xml:space="preserve">ก่อสร้างถนน คสล. ทางขึ้นฐานบ้านผาหมี หมู่ 6 กว้าง 4 เมตร ยาว 200 เมตร </t>
  </si>
  <si>
    <t xml:space="preserve">ก่อสร้างแนวป้องกันดินพังทลาย บริวเณไหล่ทางใกล้ศูนย์ท่องเที่ยวบ้านผาหมี หมู่ 6 ยาว 50 เมตร </t>
  </si>
  <si>
    <t>โครงการก่อสร้างแนวป้องกันดินพังทลายไหล่ทางบริเวณใกล้ศูนย์ท่องเที่ยวบ้านผาหมี หมู่ 6</t>
  </si>
  <si>
    <t>โครงการปรับปรุงศูนย์หัตถกรรมบ้านผาหมี</t>
  </si>
  <si>
    <t>ปรับปรุงอาคารศูนย์หัตถกรรมบ้านผาหมี หมู่ที่ 6</t>
  </si>
  <si>
    <t>โครงการติดตั้งเสาไฟสปอร์ตไลท์พร้อมแป้มห่วงบาสเก็ตบอลบริเวณสนามบาสเก็ตบอลประจำหมู่บ้าน</t>
  </si>
  <si>
    <t>ติดตั้งไฟสปอร์ตไลท์พร้อมแป้มห่วงบาสเก็ตบอลบริเวณสนามบาสเก็ตบอลประจำ หมู่ที่ 6</t>
  </si>
  <si>
    <t>โครงการก่อสร้างอาคารเรียนศูนย์พัฒนาเด็กเล็กบ้านผาหมี</t>
  </si>
  <si>
    <t>ก่อสร้างคารเรียนศูนย์พัฒนาเด็กเล็กบ้านผาหมี หมู่ที่ 6</t>
  </si>
  <si>
    <t>โครงการก่อสร้างศูนย์ อปพร.และหอสังเหตุการป้องกันไฟป่า จุดที่ 2 ศูนย์ไฟป่า บ้านห้วยน้ำริน</t>
  </si>
  <si>
    <t>จัดหาเครื่องปั๊มน้ำซัมเมิร์ส (เครื่องสูบน้ำบาดาล) ประจำหมู่บ้านห้วยน้ำริน หมู่ 7</t>
  </si>
  <si>
    <t>ก่อสร้าง/ระบบประปาหมู่บ้านบ้านห้วยน้ำริน (ประปาภูเขา)</t>
  </si>
  <si>
    <t xml:space="preserve"> โครงการขยายเขตประปา ซอยตัดศูนย์พัฒนาเด็กเล็กบ้านป่าเหมือด  หมู่ 9</t>
  </si>
  <si>
    <t>ขยายเขตประปา ซอยตัดศูนย์พัฒนาเด็กเล็กบ้านป่าเหมือด  หมู่ 9</t>
  </si>
  <si>
    <t>โครงการวางท่อ คสล.พร้อมพร้อมเทคอนกรีตทับผิวจราจร ระหว่างซอย 6 – ซอย 7 ลำเหมืองกลางบ้าน  หมู่ 9</t>
  </si>
  <si>
    <t>ก่อสร้างถนน คสล. ซอยบ้านลุงตั๋น หมู่ 9 กว้าง 4 เมตร ยาว 50 เมตร</t>
  </si>
  <si>
    <t>ก่อสร้างถนน คสล. พร้อมปรับระดับดิน พร้อมรางระบายน้ำ คสล. ซอยบ้านลุงหวิง - ลำห้วคอกหมู หมู่ 9 กว้าง 4 เมตร ยาว 30 เมตร</t>
  </si>
  <si>
    <t>ก่อสร้างถนน คสล. ซอย 6ข้างบ้านนายบุญทวี  ภิระบัน หมู่ 9 กว้าง 4 เมตร ยาว 40 เมตร</t>
  </si>
  <si>
    <t>โครงการก่อสร้างรางระบายน้ำ คสล. พร้อมไหล่ทาง แยกซอย 6 ,ซอย 7 ถึงศูนย์พัฒนาเด็กเล็ก หมู่ 9</t>
  </si>
  <si>
    <t>โครงการวางท่อพร้อมบ่อพัก ซอย  แม่สายเซอร์วิส  หมู่ 9</t>
  </si>
  <si>
    <t>เพื่อแก้ไขปัญหาน้ำท่วมชุมชน พื้นที่การเกษตรซ้ำซาก</t>
  </si>
  <si>
    <t>โครงการก่อสร้างถนน คสล. พร้อมรางระบายน้ำ คสล. พร้อมฝาปิดซอยบ้านลุงมาก (หลังวัด) หมู่ 10</t>
  </si>
  <si>
    <t>ปรับปรุงรั้วฝั่งทิศตะวันออกศาลารวมใจ หมู่ที่ 10</t>
  </si>
  <si>
    <t>โครงการปรับปรุงรั้วฝั่งทิศตะวันออกศาลารวมใจบ้านป่ายางผาแตก</t>
  </si>
  <si>
    <t>โครงการก่อสร้างสนามกีฬาฟุตซอล  ประจำหมู่บ้าน หมู่ 10</t>
  </si>
  <si>
    <t>โครงการก่อสร้างรางระบายน้ำ  คสล. พร้อมฝาปิด ซอยตรงข้ามสนามยิงปืน ซอย 3 หมู่ 10</t>
  </si>
  <si>
    <t>โครงการก่อสร้างรางระบายน้ำ พร้อมฝาปิด พร้อมไหล่ทาง ซอย 2  (ทิศเหนือ) หมู่ 8</t>
  </si>
  <si>
    <t>โครงการก่อสร้างรางระบายน้ำ คสล. พร้อมฝาปิด ซอย 3 ตัด ซอย 5 บ้านผู้ช่วยทิศ หมู่ 9</t>
  </si>
  <si>
    <t>โครงการก่อสร้างรางระบายน้ำ พร้อมไหล่ทางซอย 3 หมู่ 9</t>
  </si>
  <si>
    <t>เพื่ออำนวยความสะดวกให้กับประชาชนและนักท่องเที่ยวที่มาใช้บริการ</t>
  </si>
  <si>
    <t>ปรับปรุงอาคารสถานีขนส่งผู้โดยสารอำเภออำเภอแม่สาย จังหวัดเชียงราย</t>
  </si>
  <si>
    <t>ประชาชนและนักท่องเที่ยวได้รับความสะดวกสบายใ</t>
  </si>
  <si>
    <t>โครงการก่อสร้างแนวป้องกันดินพังทลายบริเวณตรงข้ามบ้านนายสัมพันธ์ ภัทรสุทธิกุล  หมู่ 6</t>
  </si>
  <si>
    <t>โครงการก่อสร้างถนน คสล. พร้อมรางระบายน้ำ ซอย 12 หมู่ 6</t>
  </si>
  <si>
    <t>ก่อสร้างถนน คสล.  ซอยฌาปนสถานมุสลิม    แม่สาย หมู่ 4 กว้าง 6 เมตร ยาว 350 เมตร</t>
  </si>
  <si>
    <t>ก่อสร้างถนน คสล. พร้อมรางระบายน้ำ คสล. ซอยโชคอำนวย 2 หมู่ 5 กว้าง 4 เมตร ยาว 300 เมตร</t>
  </si>
  <si>
    <t>ก่อสร้างถนน คสล.พร้อมรางระบายน้ำ คสล. ซอยโชคอำนวย 3 หมู่ 5 กว้าง 4 เมตร ยาว 300 เมตร</t>
  </si>
  <si>
    <t>ก่อสร้างถนน คสล. พร้อมรางระบายน้ำ ซอยโชคอำนวย 4 หมู่ 5 กว้าง 4 เมตร ยาว 300 เมตร</t>
  </si>
  <si>
    <t>โครงการก่อสร้างแนวป้องกันดินพังทลาย  จากกลางซอย 12 -    โฮมสเตย์ หมู่ 6</t>
  </si>
  <si>
    <t xml:space="preserve">ก่อสร้างแนวป้องกันดินพังทลาย จากกลางซอย 12 - โฮมสเตย์ หมู่ 6 ยาว 50 เมตร </t>
  </si>
  <si>
    <t xml:space="preserve">ก่อสร้างถนนแอสฟัลติกทางแยกขึ้นวัดห้วยน้ำริน - โรงโม่หิน หมู่ 10 กว้าง 4 เมตร ยาว 3,000 เมตร </t>
  </si>
  <si>
    <t>ก่อสร้างถน คสล.ซอยมาดี 3 หมู่ 10 กว้าง 3 เมตร ยาว 60 เมตร</t>
  </si>
  <si>
    <t>ก่อสร้างถน คสล.ซอยพิ้ง หมู่ 10 กว้าง 3 เมตร ยาว 60 เมตร</t>
  </si>
  <si>
    <t>ก่อสร้างถนน คสล.บริเวณหลังถ้ำ หมู่ 10  กว้าง 3 เมตร ยาว 80 เมตร</t>
  </si>
  <si>
    <t>ก่อสร้างถนน คสล.ซอยภาวดี หมู่ 10  กว้าง 3 เมตร ยาว 80 เมตร</t>
  </si>
  <si>
    <t>ก่อสร้างถนน คสล.ซอยมาดี 3 หมู่ 10 กว้าง 3 เมตร ยาว 80 เมตร</t>
  </si>
  <si>
    <t>ก่อสร้างถนน คสล.ซอยมาดี 2 หมู่ 10 กว้าง 3 เมตร ยาว 80 เมตร</t>
  </si>
  <si>
    <t>ขุดลอกรางระบายน้ำ คสล. พร้อมไหล่ทางซอย 3 ตลอดสาย  หมู่ 9 กว้าง 0.55 เมตร ยาว 713 เมตร</t>
  </si>
  <si>
    <t>โครงการก่อสร้างรางระบายน้ำ คสล.พร้อมฝาปิด ซอยประชาอยู่สุข 4   หมู่ 5</t>
  </si>
  <si>
    <t>ก่อสร้างรางระบายน้ำ คสล. พร้อมไหล่ทาง พร้อมฝาปิด หมู่บ้านวัลลิยา ซ.2  หมู่ 4 กว้าง 0.55 เมตร ยาว 400 เมตร</t>
  </si>
  <si>
    <t>ก่อสร้างรางระบายน้ำพร้อมฝาปิดซอย 1 กว้าง0.55 เมตร ยาว 50 เมตร</t>
  </si>
  <si>
    <t>ก่อสร้างรางระบายน้ำพร้อมฝาปิดซอย 2 กว้าง 0.55 เมตร ยาว 1,196 เมตร</t>
  </si>
  <si>
    <t>ก่อสร้างรางระบายน้ำ คสล.พร้อมฝาปิด ซอย 3 หมู่ 2 กว้าง 0.55 เมตร ยาว 100 เมตร</t>
  </si>
  <si>
    <t>ก่อสร้างวางท่อระบายน้ำ คสล. พร้อมฝาปิด ถนนหน้าศาลารวมใจ หมู่ 2 กว้าง 0.55 เมตร ยาว 100  เมตร</t>
  </si>
  <si>
    <t xml:space="preserve">ก่อสร้างรางระบายน้ำ คสล. พร้อมไหล่ทาง พร้อมฝาปิด ซอยตัดกุมภาพันธ์ หมู่ 4 กว้าง 0.55 เมตร ยาว 200 เมตร </t>
  </si>
  <si>
    <t>ก่อสร้างรางระบายน้ำ คสล. พร้อมไหล่ทาง พร้อมฝาปิด ซอยตัด เมษายน  หมู่ 4 กว้าง 0.55 เมตร ยาว 800  เมตร</t>
  </si>
  <si>
    <t>ก่อสร้างรางระบายน้ำ คสล. พร้อมไหล่ทาง พร้อมฝาปิด ซอยตัด มิถุนายน หมู่ 4 กว้าง 0.55 เมตร ยาว 200 เมตร</t>
  </si>
  <si>
    <t>ก่อสร้างรางระบายน้ำ คสล. พร้อมฝาปิด ซอยตัด ซอย 9 - ซอย 12  ข้างบ้านนายศิลาฤทธิ์ กวางทอง หมู่ 5 กว้าง 0.55 เมตร ยาว 800  เมตร</t>
  </si>
  <si>
    <t>วางท่อพร้อมก่อสร้างรางระบายน้ำ คสล. พร้อมฝาปิด หมู่บ้านแม่สายแกรนด์วิวล์  หมู่ 5 กว้าง 0.55 เมตร ยาว 1,000 เมตร</t>
  </si>
  <si>
    <t>ก่อสร้างรางระบายน้ำ คสล. พร้อมไหล่ทาง พร้อมฝาปิด ซอยประชาอยู่สุข 4 หมู่ 5กว้าง 0.55 เมตร ยาว 80 เมตร</t>
  </si>
  <si>
    <t>ก่อสร้างรางระบายน้ำ คสล. พร้อมไหล่ทาง พร้อมฝาปิด ซอยซอยตัด ซอย12 หัวซอยบ้านป้าเกี๋ยง ถึงบ้านลุงสาม หมู่ 5 กว้าง 0.55 เมตรยาว 115 เมตร</t>
  </si>
  <si>
    <t>ก่อสร้างรางระบายน้ำ  คสล. พร้อมฝาปิด  ซอย 15 – ซอย 18 หมู่ 6 กว้าง 0.55 เมตร ยาว 214  เมตร</t>
  </si>
  <si>
    <t>ติดตั้งฝาปิดตะแกรงเหล็กครอบรางระบายน้ำ คสล. ข้างบ้านที่ปรึกษานายก เทศมนตรี ยศเชย ไชยเดช ระหว่าง ซอย 1-2 ถึงบ้าน นายสิทธิพงษ์ อุ่นจาย หมู่ 8 กว้าง 0.55 เมตร ยาว 100 เมตร</t>
  </si>
  <si>
    <t>ก่อสร้างรางระบายน้ำ คสล.พร้อมฝาปิด พร้อมไหล่ทาง บริเวณซอยข้างวัดป่าเหมือดทิศเหนือ กว้าง 0.55 เมตร ยาว 105 เมตร</t>
  </si>
  <si>
    <t>ก่อสร้างรางระบายน้ำ คสล.พร้อมฝาปิด พร้อมไหล่ทาง บริเวณซอย 2 ตลอดสาย กว้าง 0.55 เมตร ยาว 500 เมตร</t>
  </si>
  <si>
    <t>ก่อสร้างรางระบายน้ำ  คสล. พร้อมฝาปิด ซอย 4 (ซอยตัด) ข้างโรงสี  หมู่ 9 กว้าง 0.55 เมตร ยาว 120 เมตร</t>
  </si>
  <si>
    <t>ขุดลอกรางระบายน้ำและวางท่อ คสล.  ซอยข้างวัดป่าเหมือด ทิศใต้ - คลองชลประทาน  หมู่ 9 กว้าง 0.55 เมตร ยาว 130 เมตร</t>
  </si>
  <si>
    <t>ก่อสร้างรางระบายน้ำ คสล. พร้อมฝาปิด ซอย 3 ตัด ซอย 5 หมู่ 9 กว้าง 0.55 เมตร ยาว 400 เมตร</t>
  </si>
  <si>
    <t>ก่อสร้างรางระบายน้ำ คสล. พร้อมฝาปิด ซอย 6 หมู่ 9 กว้าง 0.55 เมตร ยาว 400 เมตร</t>
  </si>
  <si>
    <t>ก่อสร้างรางระบายน้ำ คสล. พร้อมฝาปิด ซอย 7 หมู่ 9 กว้าง 0.55 เมตร ยาว 400 เมตร</t>
  </si>
  <si>
    <t>โครงการขุดลอกคลอง พร้อมวางท่อ คสล.พร้อมไหล่ทาง ระหว่างซอย 6 – ซอย 7  ลำเหมืองกลางบ้าน หมู่ 9 กว้าง 0.55 เมตร ยาว 400 เมตร</t>
  </si>
  <si>
    <t>ก่อสร้างรางระบายน้ำ คสล.พร้อมไหล่ทาง แยกซอย 6 , ซอย 7  ถึงศูนย์พัฒนาเด็กเล็ก หมู่ 9 กว้าง 0.55 เมตร ยาว 400 เมตร</t>
  </si>
  <si>
    <t>ก่อสร้างรางระบายน้ำ  คสล. พร้อมฝาปิด ซอยตรงข้ามสนามยิงปืน ซอย 3 หมู่ 10หมู่ 10 กว้าง 0.55 เมตร ยาว 400 เมตร</t>
  </si>
  <si>
    <t>ก่อสร้างร่องระบายน้ำ คสล.พร้อมฝาปิด ด้านขวามือตั้งแต่หน้าโรงงานพลอยด้านล่าง - แยกหน้าศาลาอเนกประสงค์ หมู่ 10 กว้าง0.55 เมตร ยาว 300 เมตร</t>
  </si>
  <si>
    <t xml:space="preserve">ก่อสร้างร่องระบายน้ำ คสล. พร้อมฝาปิด ด้านซ้ายมือตั้งแต่หน้าวัดผาคำ - แยกหน้าศาลาอเนกประสงค์  หมู่ 10 กว้าง 0.55 เมตร ยาว 400 เมตร </t>
  </si>
  <si>
    <t xml:space="preserve">ก่อสร้างถนน คสล.พร้อมรางระบายน้ำ คสล.พร้อมฝาปิด ทางขึ้นวัดห้วยน้ำรินถึงศูนย์กำจัดขยะ  หมู่ 10 กว้าง 4 เมตร ยาว 1,000 เมตร </t>
  </si>
  <si>
    <t>ก่อสร้างถน คสล.บริเวณหลังถ้ำ หมู่ 10  กว้าง 3 เมตร ยาว 150 เมตร</t>
  </si>
  <si>
    <t>โครงการก่อสร้างถนนลาดยาง (ASPHALTIC CONCRETE) จาก บ้านป่าเหมือด หมู่ที่ 9 ต.เวียงพางคำ อ.แม่สาย จ.เชียงราย เชื่อมต่อ บ้านหนองอ้อ หมู่ที่ 2 ต.โป่งผา    อ.แม่สาย จ.เชียงราย</t>
  </si>
  <si>
    <t>โครงการก่อสร้างถนน คสล.ทางเข้าฌาปนสถานมุสลิมแม่สาย หมู่ 4</t>
  </si>
  <si>
    <t>โครงการก่อสร้างถนน คสล. พร้มไหล่ทาง ซอยข้างป่าช้าไปหมู่บ้านอาข่า หมู่ 5</t>
  </si>
  <si>
    <t>โครงการก่อสร้างถนน คสล. พร้อมรางระบายน้ำ คสล. พร้อมฝาปิดซอย 13 ในหมู่บ้านแม่สายแกรนด์วิว บริเวณซอยบ้านดาบวิชัย ถึงบ้าน พ.ต.อ.ปรีดา หมู่ 5</t>
  </si>
  <si>
    <t>โครงการก่อสร้างถนน คสล. พร้อมรางระบายน้ำ คสล. พร้อมฝาปิดซอย 13 ในหมู่บ้านแม่สายแกรนด์วิว บริเวณซอยแยกหน้าบ้านป้าใส ถึงบ้านนายดำรง หมู่ 5</t>
  </si>
  <si>
    <t>ก่อสร้างถนน คสล. พร้อมรางระบายน้ำ คสล. พร้อมฝาปิดซอย 13 ในหมู่บ้านแม่สายแกรนด์วิว บริเวณซอยบ้านนายถวิล ถึงบ้านนายชายแดน หมู่ 5 กว้าง 4 เมตร ยาว 120 เมตร</t>
  </si>
  <si>
    <t>ก่อสร้างถนน คสล. พร้อมรางระบายน้ำ คสล. พร้อมฝาปิดซอย 13 ในหมู่บ้านแม่สายแกรนด์วิว บริเวณซอยบ้านป้าใส ถึงบ้านนายดำรง หมู่ 5 กว้าง 4 เมตร ยาว 120 เมตร</t>
  </si>
  <si>
    <t>โครงการก่อสร้างถนน คสล.พร้อมปรับระดับดินเดิมพร้อมรางระบายน้ำ คสล. ซอยบ้านลุงหวิง - ลำห้วยคอกหมู หมู่9</t>
  </si>
  <si>
    <t>โครงการก่อสร้างถนน ซอย 6 ข้างบ้านนายบุญทวี  ภิระบัน หมู่ 9</t>
  </si>
  <si>
    <t>โครงการก่อสร้างถนน คสล. ซอยบ้านลุงตั๋น หมู่ 9</t>
  </si>
  <si>
    <t>โครงกรก่อสร้างถนนแอสฟัลติก  สายหนองบัว - บ้านนานา หมู่ 9</t>
  </si>
  <si>
    <t>ก่อสร้างถนนแอสฟัลติกสายหนองบัว - บ้านนานา หมู่ 9 กว้าง 6 เมตร ยาว 2,000 เมตร</t>
  </si>
  <si>
    <t xml:space="preserve">ก่อสร้างคันดินบริเวณถนนเลียบคลองชลประทานซอยร่มเย็น - ซอย 4  หมู่ 9 กว้าง 3 เมตร ยาว 150 เมตร </t>
  </si>
  <si>
    <t>โครงการก่อสร้างถนนทางแยกขึ้นวัดห้วยน้ำริน - โรงโม่หิน หมู่ 10</t>
  </si>
  <si>
    <t>โครงการก่อสร้างถนน คสล. ซอยมาดี 2 หมู่ 10</t>
  </si>
  <si>
    <t>โครงการก่อสร้างถนน คสล. ซอยมาดี 3  หมู่ 10</t>
  </si>
  <si>
    <t>โครงการก่อสร้างถนน คสล. หน้าโรงงานพลอย หมู่ 10</t>
  </si>
  <si>
    <t>โครงการก่อสร้างถนน คสล. ซอยพิ้ง หมู่ 10</t>
  </si>
  <si>
    <t>โครงการก่อสร้างถนน คสล. ซอยภาวดี (ข้าวซอยตัด) หมู่ 10</t>
  </si>
  <si>
    <t>โครงการก่อสร้างถนน คสล. บริเวณหลังถ้ำ หมู่ 10</t>
  </si>
  <si>
    <t>โครงการจัดหาเครื่องปั๊มน้ำซัมเมิร์ส (เครื่องสูบน้ำบาดาล) หมู่ 7</t>
  </si>
  <si>
    <t>โครงการก่อสร้างปรับปรุงระบบประปาหมู่บ้าน (ประปาภูเขา) หมู่7</t>
  </si>
  <si>
    <t>ปรับปรุงภูมิทัศน์ลานกีฬาประจำหมู่บ้านบ้านห้วยน้ำริน</t>
  </si>
  <si>
    <t>ก่อสร้างสนามกีฬาฟุตซอล ประจำหมู่บ้าน บ้านผาแตก</t>
  </si>
  <si>
    <t>โครงการปรับปรุงอาคารสถานีขนส่งผู้โดยสารอำเภอแม่สาย จังหวัดเชียงราย</t>
  </si>
  <si>
    <t>แผนพัฒนาสามปี (พ.ศ. 2559 - 2561)</t>
  </si>
  <si>
    <t>ตัวชี้วัด</t>
  </si>
  <si>
    <t>(KPI)</t>
  </si>
  <si>
    <t>โครงการก่อสร้างถนน คสล. พร้อมรางระบายน้ำ คสล. พร้อมฝาปิด ทุกซอย 13 ในหมู่บ้านแม่สายแกรนด์วิว บริเวณบ้านนายถวิลถึงบ้านนายชายแดน หมู่ 5</t>
  </si>
  <si>
    <t>2561</t>
  </si>
  <si>
    <t>โครงการก่อสร้างรางระบายน้ำ คสล. ซอย12 (ซอยไปรษณีย์) หมู่ 5</t>
  </si>
  <si>
    <t xml:space="preserve">ก่อสร้างรางระบายน้ำ คสล.  ซอย 12 หมู่ 5  กว้าง 0.55 เมตร ยาว 350 เมตร     </t>
  </si>
  <si>
    <t>โครงการก่อสร้างรางระบายน้ำ คสล. พร้อมฝาปิดข้างบ้าน ร.ท.ต.รัชรุต หมู่ 1 เชื่อมต่อ Box convert</t>
  </si>
  <si>
    <t>ก่อสร้างรางระบายน้ำ คสล. พร้อมฝาปิด  ข้างบ้าน ร.ท.ต.รัชรุต หมู่ 1 เชื่อมต่อ Box convert กว้าง 2 เมตร ลึก 1.5 เมตร ยาว  135  เมตร</t>
  </si>
  <si>
    <t>รางระบายน้ำกว้าง 2 เมตร ลึก 1.5 เมตร ยาว 135  เมตร จำนวน 1 เส้น</t>
  </si>
  <si>
    <t>ก่อสร้างรางระบายน้ำ คสล. พร้อมไหล่ทาง พร้อมฝาปิดตะแกรงเหล็ก หมู่ 1 บริเวณซอยตัดเข้าสวนลิ้นจี่ ใกล้บ้านนายเงิน คำเงิน กว้าง 0.55 เมตร ยาว 140 เมตร</t>
  </si>
  <si>
    <t>จำนวนครัวเรือนที่ใช้บริการน้ำประปา</t>
  </si>
  <si>
    <t>โครงการก่อสร้างวางท่อระบายน้ำ คสล.พร้อมเทพื้น คสล. หลังศาลาอ่านหนังสือพิมพ์ หมู่ 2</t>
  </si>
  <si>
    <t>ก่อสร้างวางท่อระบายน้ำ คสล.ขนาดเส้นผ่าศูนย์กลาง 1.00 เมตรพร้อมเทพื้น คสล. หลังศาลาอ่านหนังสือพิมพ์ หมู่ 2</t>
  </si>
  <si>
    <t>จัดทำแผนที่ชี้แนวเขตการปกครองของเทศบาลตำบลเวียงพางคำ</t>
  </si>
  <si>
    <t>โครงการสำรวจตรวจสอบและจัดทำแนวเขตการปกครองของเทศบาลตำบลเวียงพางคำ</t>
  </si>
  <si>
    <t>แผนที่ชี้แนวเขตการปกครองพื้นที่เทศบาลตำบลเวียงพางคำ</t>
  </si>
  <si>
    <t>ก่อสร้างรางระบายน้ำ คสล. พร้อมไหล่ทาง พร้อมฝาปิด ซอยตัดมกราคม หมู่ 4 กว้าง0.55 เมตร ยาว 195 เมตร</t>
  </si>
  <si>
    <t>ก่อสร้างรางระบายน้ำ คสล. พร้อมไหล่ทาง พร้อมฝาปิด ซอยตัด มิถุนายน หมู่ 4 กว้าง 0.55 เมตร ยาว 208 เมตร</t>
  </si>
  <si>
    <t>โครงการก่อสร้างรางระบายน้ำ  คสล. พร้อมไหล่ทาง พร้อมฝาปิด   ซอย 2  หมู่ 4</t>
  </si>
  <si>
    <t>ก่อสร้างรางระบายน้ำ คสล. พร้อมไหล่ทาง พร้อมฝาปิด  ซอย 2 หมู่ 4 กว้าง 0.55 เมตร ยาว 600 เมตร</t>
  </si>
  <si>
    <t>บำรุงรักษาแหล่งน้ำสาธารณะของหมู่บ้าน เพื่อให้ประชาชนมีน้ำไว้ใช้สำหรับการอุปโภคบริโภค</t>
  </si>
  <si>
    <t>โครงการพัฒนาแหล่งน้ำสาธารณะในหมู่บ้าน หมู่ 1</t>
  </si>
  <si>
    <t>ขุดลอก /ก่อสร้างพนังกั้นน้ำแหล่งน้ำสาธารณะในหมู่บ้าน หมู่ 1</t>
  </si>
  <si>
    <t>โครงการก่อสร้างรางระบายน้ำ คสล.บริเวณลานจอดเฮลิคอรปเตอร์ ผ่านศาลาชุมชนถ้ำผาจม ถึงบ้านนางเข็มทอง  ในทอง</t>
  </si>
  <si>
    <t>ก่อสร้างรางระบายน้ำ คสล. พร้อมฝาปิด บริเวณลานจอดเฮลิคอรปเตอร์ ผ่านศาลาชุมชนถ้ำผาจม ถึงบ้านนางเข็มทอง  ในทอง   กว้าง 0.5เมตร ลึก 1.5 เมตร ยาว  53 เมตร</t>
  </si>
  <si>
    <t>รางระบายน้ำกว้าง 0.5 เมตร ลึก 1.5 เมตร ยาว 53  เมตร จำนวน 1 เส้น</t>
  </si>
  <si>
    <t xml:space="preserve">ก่อสร้างรางระบายน้ำ คสล. พร้อมไหล่ทาง พร้อมฝาปิด ซอยตัด กุมภาพันธ์ หมู่ 4 กว้าง 0.55 เมตร ยาว 208เมตร </t>
  </si>
  <si>
    <t>โครงการก่อสร้างรางระบายน้ำ  คสล. พร้อมไหล่ทาง พร้อมฝาปิด หมู่บ้านวัลลิยา ซ.2  หมู่ 4</t>
  </si>
  <si>
    <t>ก่อสร้างรางระบายน้ำ คสล. พร้อมไหล่ทาง พร้อมฝาปิด ซอยบ้านทุ่งเจริญ หมู่ 4 กว้าง 0.55 เมตร ยาว 195 เมตร</t>
  </si>
  <si>
    <t>ก่อสร้างรางระบายน้ำ คสล. พร้อมไหล่ทาง พร้อมฝาปิด ซอยตัด พฤษภาคม หมู่ 4 กว้าง 0.55 เมตร ยาว 208 เมตร</t>
  </si>
  <si>
    <t>โครงการขยายเขตประปาในหมู่บ้าน หมู่ 4</t>
  </si>
  <si>
    <t>ขยายเขตระบบประปาภายในหมู่บ้าน  หมู่ 4 (บ้านทุ่งเจริญ ,ซอยเมษายน)</t>
  </si>
  <si>
    <t>ก่อสร้างถนนลาดยางแอสฟัสติก จากปากทางผาหมี - โรงเรียนเจ้าพ่อหลวงอุปถัมภ์ 5 หมู่ 6 กว้าง 8 เมตร ยาว 350 เมตร</t>
  </si>
  <si>
    <t>แผนที่ผังชุมชนทั้ง10 หมู่บ้านในพื้นที่ทต.เวียงพางคำ</t>
  </si>
  <si>
    <t xml:space="preserve">ก่อสร้างถนน คสล.ทางเข้าสุสานสาธารณะ ข้างสนามบาสเก็ตบอล ทางไปบ้านห้วยน้ำริน   หมู่ 6 กว้าง 4 เมตร 500 เมตร </t>
  </si>
  <si>
    <t>.</t>
  </si>
  <si>
    <t>โครงการเสริมคันดินถนนเลียบคลองชลประทานซอยร่มเย็น - ซอย 4  แก้ไขปัญหาน้ำท่วมซ้ำซาก หมู่ 9</t>
  </si>
  <si>
    <t>มีระบบการระบายน้ำที่ดีน้ำไม่ท่วมขังที่อยู่อาศัย  พื้นที่การเกษตร และพื้นที่ภายในชุมชน และการคมนาคมสะดวกปลอดภัย</t>
  </si>
  <si>
    <t>โครงการก่อสร้างเรียงหินป้องกันตลิ่งพังถนนสายทางขึ้นบ้านผาหมี</t>
  </si>
  <si>
    <t>ก่อสร้างงเรียงหินป้องกันตลิ่งพังถนนสายทางขึ้นบ้านผาหมี</t>
  </si>
  <si>
    <t>ช่วงที่ 1</t>
  </si>
  <si>
    <t>ช่วงที่ 2</t>
  </si>
  <si>
    <t xml:space="preserve"> สูง 6.00 ม. </t>
  </si>
  <si>
    <t>สูง 2.00 ม.</t>
  </si>
  <si>
    <t xml:space="preserve">      จุดที่ 1  ยาว 38.00 ม.</t>
  </si>
  <si>
    <t xml:space="preserve">      จุดที่ 2  ยาว 50.00 ม. </t>
  </si>
  <si>
    <t xml:space="preserve">      จุดที่ 1 ข้างสวนนาย</t>
  </si>
  <si>
    <t>สุทัศน์  สูง  7.00 ม.</t>
  </si>
  <si>
    <t xml:space="preserve">ก่อสร้างรางระบายน้ำ   คสล. พร้อมฝาปิด ตรงข้ามอาคารอเนกประสงค์ประจำหมู่บ้าน หมู่ 6 กว้าง 0.55 เมตร ยาว 500 เมตร </t>
  </si>
  <si>
    <t>โครงการซ่อมแซมไหล่ทางถนนตัวหนอนในหมู่บ้าน หมู่ 6</t>
  </si>
  <si>
    <t xml:space="preserve">ก่อสร้างถนน คสล. พร้อมรางระบายน้ำ ซอย 12 หมู่ 6 กว้าง 4 เมตร ยาว 50 เมตร </t>
  </si>
  <si>
    <t>ปรับปรุงซ่อมแซมถนนตัวหนอนในหมู่บ้าน หมู่ 6 ยาว......  เมตร</t>
  </si>
  <si>
    <t>ก่อสร้างอาคารอเนกประสงค์ ประจำหมู่บ้าน 2 ชั้น  หมู่ที่ 8</t>
  </si>
  <si>
    <t>ก่อสร้างศูนย์ อปพร.และหอสังเหตุการป้องกันไฟป่า จุดที่ 2  ศูนย์ไฟป่า หมู่ที่ 7</t>
  </si>
  <si>
    <t>โครงการก่อสร้างถนน คสล. พร้อมรางระบายน้ำ คสล. พร้อมฝาปิด ซอย 7/1 ฝั่งพรพิมลแกะสลัก (ที่เอกชน)</t>
  </si>
  <si>
    <t xml:space="preserve">   ด</t>
  </si>
  <si>
    <t>โครงการวางท่อระบายน้ำ ซอย 1 - หน้าวัดป่าเหมือดพร้อมปูตัวหนอน</t>
  </si>
  <si>
    <t>ก่</t>
  </si>
  <si>
    <t>โครงการปรับปรุงท่อระบายน้ำ (ยกสูง) ปากซอย 2</t>
  </si>
  <si>
    <t>โครงการก่อสร้างท่อลอดข้ามคลองชลประทาน</t>
  </si>
  <si>
    <t>โครงการก่อสร้างรางระบายน้ำ คสล. พร้อมฝาปิด ซอยตัด ซอย 9 -  12  ซอยข้างบ้านนายศิลาฤทธิ์ กวางทอง หมู่ 5</t>
  </si>
  <si>
    <t>ก่อสร้างรางระบายน้ำ คสล. พร้อมไหล่ทาง พร้อมฝาปิด ซอยประชาอยู่สุข 2 หมู่ 5กว้าง 0.55 เมตร ยาว 80เมตร</t>
  </si>
  <si>
    <t>โครงการก่อสร้างถนน คสล. พร้อมรางระบายน้ำ คสล. พร้อมฝาปิด ทุกซอย ในหมู่บ้านแม่สาย แกรนด์วิว หมู่ 5</t>
  </si>
  <si>
    <t xml:space="preserve">โครงการก่อสร้างถนน คสล. พร้อมรางระบายน้ำ คสล.พร้อมรางระบายน้ำ คสล. พร้อมฝาปิดซอยตัดซอย 10 บ้านนายจาย  อ้ายนาง  </t>
  </si>
  <si>
    <t xml:space="preserve">ก่อสร้างถนน คสล. พร้อมรางระบายน้ำ คสล.พร้อมฝาปิด ซอยตัดซอย 10 บ้านนายจาย  อ้ายนาง กว้าง 4 เมตร ยาว 100 เมตร </t>
  </si>
  <si>
    <t>ก่อสร้างถนนลาดยางแอสฟัสติก พร้อมรางระบายน้ำ คสล.พร้อมฝาปิด หมู่ 6 กว้าง 4 เมตร ยาว 200 เมตร</t>
  </si>
  <si>
    <t>โครงการขุดลอกวางท่อ คสล. ป้องกันน้ำท่วมหมู่บ้านแม่สายแกรนด์วิวล์</t>
  </si>
  <si>
    <t>โครงการก่อสร้างแทงค์ประปาแรงดันสูง หลังป่าช้าบริเวณหมู่บ้านอาข่า  หมู่ 5</t>
  </si>
  <si>
    <t>ก่อสร้างแท้งค์ประปาแรงดันสูง หลังป่าช้าบริเวณหมู่บ้านอาข่า หมู่ 5</t>
  </si>
  <si>
    <t>โครงการขยายเขตไฟฟ้าพร้อมติดตั้งไฟกิ่งสาธารณะ  หมู่ 5</t>
  </si>
  <si>
    <t>โครงการขยายเขตไฟฟ้าพร้อมติดตั้งไฟกิ่งสาธารณะ หมู่ 2</t>
  </si>
  <si>
    <t>ขยายเขตไฟฟ้าพร้อมติดตั้งไฟกิ่งสาธารณะ  หมู่5</t>
  </si>
  <si>
    <t>โครงการก่อสร้างรางระบายน้ำ คสล.พร้อมฝาปิด ซอย 12 (ซอยไปรษณีย) หมู่ 5</t>
  </si>
  <si>
    <t>โครงการก่อสร้างรางระบายน้ำ พร้อมไหล่ทางซอยตัด ซอย 9 - 12 เริ่มต้นบ้านนายอำนวย  ศักดิ์สูงผ่าน ซอย 12 ถึง ถนนพหลโยธิน</t>
  </si>
  <si>
    <t>โครงการก่อสร้างรางระบายน้ำ คสล. พร้อมฝาปิด ซอยตัด ซอย 12 หัวซอยบ้านป้าเกี๋ยง ถึงบ้านลุงสาม หมู่ 5</t>
  </si>
  <si>
    <t>โครงการก่อสร้างรางระบายน้ำ พร้อมฝาปิด ซอย 10 ฝั่งบ้านนายจรูญ  เอี่ยมแจง</t>
  </si>
  <si>
    <t>โครงการก่อสร้างรางระบายน้ำ ซอย 8 หน้าบ้านนายแสวง  แสนยี่</t>
  </si>
  <si>
    <t xml:space="preserve">โครงการก่อสร้างสนามกีฬาประจำหมู่บ้าน หมู่ 5 พร้อมทำแนวรั้วตาข่ายและเสาไฟสปอร์ตไลท์ </t>
  </si>
  <si>
    <t>ก่อสร้างสนามกีฬาประจำหมู่บ้าน หมู่ที่ 5 พร้อมทำแนวรั้วตาข่ายและเสาไฟสปอร์ตไลท์ ให้ได้มาตรฐานพร้อมทำรั้วตาข่าย</t>
  </si>
  <si>
    <t>โครงการก่อสร้างรางระบายน้ำ ซอยตัด หน้าบ้านประสิทธิ์  แท่งยา</t>
  </si>
  <si>
    <t>โครงการก่อสร้างถนนลาดยาง  พร้อมรางระบายน้ำ คสล. พร้อมฝาปิด ซอย 9 หมู่ 5</t>
  </si>
  <si>
    <t>โครงการก่อสร้างถนนลาดยาง  พร้อมรางระบายน้ำ คสล. ซอย 13 ซอยบ้านนายสามารถ  นามอ้าย หมู่ 5</t>
  </si>
  <si>
    <t>โครงการก่อสร้างถนนลาดยาง  พร้อมรางระบายน้ำ คสล. ซอย 13 ซอยบ้านนายประสพชัย  ปาเล้า หมู่ 5</t>
  </si>
  <si>
    <t>โครงการก่อสร้างถนนลาดยาง  พร้อมรางระบายน้ำ คสล.  ซอย 13 ซอยบ้านนายชวดล  ดาวิชัย</t>
  </si>
  <si>
    <t xml:space="preserve">โครงการก่อสร้างถนนลาดยาง ซอย 11 </t>
  </si>
  <si>
    <t>โครงการปรับปรุงถนนโดยการลงหินคลุกพร้อมปรับเกลี่ยตลอดเส้นทาง ถนนเลียบคลองชลประทานสาย RMC 1  หมู่  4 บ้านป่ายางใหม่ ต.เวียงพางคำ อ.แม่สาย จ.เชียงราย เชื่อมต่อ หมู่ 5 บ้านสันธาตุ ต.ศรีเมืองชุม  อ.แม่สาย จ.เชียงราย</t>
  </si>
  <si>
    <t xml:space="preserve">โครงการก่อสร้างรางระบายน้ำ พร้อมไหล่ทาง (ทิศใต้) ซอย 4  หมู่ 9 </t>
  </si>
  <si>
    <t>โครงการก่อสร้างรางระบายน้ำ คสล. พร้อมฝาปิด (ทิศเหนือ) ซอย 6 หมู่ 9</t>
  </si>
  <si>
    <t>โครงการวางท่อ คสล. พร้อมฝาปิด ระหว่าง ซอย 6 -7 หมู่ 9</t>
  </si>
  <si>
    <t xml:space="preserve">โครงการก่อสร้างรางระบายน้ำ แยกซอย 6 ,ซอย 7 ถึงศูนย์พัฒนาเด็ก หมู่ 9 </t>
  </si>
  <si>
    <t xml:space="preserve">ก่อสร้างสนามกีฬา ประจำตำบลเวียงพางคำ   หมู่ 9  </t>
  </si>
  <si>
    <t>โครงการก่อสร้างสนามกีฬาประจำหมู่บ้านป่าเหมือดสุขสำราญ</t>
  </si>
  <si>
    <t xml:space="preserve">โครงการก่อสร้างลานกีฬาต้านภัยยาเสพติดประจำตำบลเวียงพางคำ </t>
  </si>
  <si>
    <t>โครงการก่อสร้างอาคารอเนกประสงค์ 2 ชั้น หมู่ 8</t>
  </si>
  <si>
    <t>โครงการปรับปรุงภูมิทัศน์ลานกีฬาประจำหมู่บ้านบ้านห้วยน้ำริน หมู่ 7</t>
  </si>
  <si>
    <t>โครงการก่อสร้างซุ้มประชาสัมพันธ์กลางหมู่บ้าน</t>
  </si>
  <si>
    <t>ก่อสร้างซุ้มประชาสัมพันธ์ ข้อมูลข่าวสาร ประจำหมู่บ้าน หมู่ 9</t>
  </si>
  <si>
    <t>โครงการก่อสร้างอาคารหอประชุมประจำหมู่บ้าน  หมู่ 9</t>
  </si>
  <si>
    <t>ก่อสร้างอาคารหอประชุมประจำหมู่บ้าน หมู่ที่ 9</t>
  </si>
  <si>
    <t xml:space="preserve">ก่อสร้างถนน คสล. พร้อมรางระบายน้ำ คสล. พร้อมฝาปิด ซอยสนามยิงปืน ซอย 4 หมู่ 10 กว้าง 4 เมตร ยาว 81 เมตร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</si>
</sst>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0.0000"/>
    <numFmt numFmtId="203" formatCode="0.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(* #,##0_);_(* \(#,##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4"/>
      <color indexed="17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sz val="14"/>
      <color rgb="FF00B05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00" fontId="50" fillId="0" borderId="10" xfId="33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200" fontId="3" fillId="0" borderId="0" xfId="33" applyNumberFormat="1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200" fontId="3" fillId="0" borderId="18" xfId="33" applyNumberFormat="1" applyFont="1" applyBorder="1" applyAlignment="1">
      <alignment horizontal="center"/>
    </xf>
    <xf numFmtId="200" fontId="3" fillId="0" borderId="19" xfId="33" applyNumberFormat="1" applyFont="1" applyBorder="1" applyAlignment="1">
      <alignment horizontal="center"/>
    </xf>
    <xf numFmtId="200" fontId="3" fillId="0" borderId="17" xfId="33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200" fontId="4" fillId="0" borderId="0" xfId="33" applyNumberFormat="1" applyFont="1" applyAlignment="1">
      <alignment horizontal="center"/>
    </xf>
    <xf numFmtId="200" fontId="50" fillId="0" borderId="10" xfId="33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2" xfId="33" applyNumberFormat="1" applyFont="1" applyBorder="1" applyAlignment="1">
      <alignment horizontal="center"/>
    </xf>
    <xf numFmtId="49" fontId="3" fillId="0" borderId="0" xfId="33" applyNumberFormat="1" applyFont="1" applyBorder="1" applyAlignment="1">
      <alignment horizontal="center"/>
    </xf>
    <xf numFmtId="49" fontId="3" fillId="0" borderId="11" xfId="33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 readingOrder="1"/>
    </xf>
    <xf numFmtId="0" fontId="50" fillId="33" borderId="10" xfId="0" applyFont="1" applyFill="1" applyBorder="1" applyAlignment="1">
      <alignment vertical="top" wrapText="1"/>
    </xf>
    <xf numFmtId="208" fontId="50" fillId="33" borderId="10" xfId="43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208" fontId="50" fillId="0" borderId="10" xfId="43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00" fontId="50" fillId="33" borderId="10" xfId="33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200" fontId="4" fillId="0" borderId="10" xfId="33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 wrapText="1"/>
    </xf>
    <xf numFmtId="200" fontId="4" fillId="0" borderId="10" xfId="33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00" fontId="4" fillId="0" borderId="10" xfId="33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top" wrapText="1"/>
    </xf>
    <xf numFmtId="208" fontId="4" fillId="33" borderId="10" xfId="43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200" fontId="3" fillId="0" borderId="0" xfId="33" applyNumberFormat="1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49" fontId="3" fillId="0" borderId="12" xfId="33" applyNumberFormat="1" applyFont="1" applyFill="1" applyBorder="1" applyAlignment="1">
      <alignment horizontal="center"/>
    </xf>
    <xf numFmtId="49" fontId="3" fillId="0" borderId="0" xfId="33" applyNumberFormat="1" applyFont="1" applyFill="1" applyBorder="1" applyAlignment="1">
      <alignment horizontal="center"/>
    </xf>
    <xf numFmtId="49" fontId="3" fillId="0" borderId="11" xfId="33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200" fontId="3" fillId="0" borderId="18" xfId="33" applyNumberFormat="1" applyFont="1" applyFill="1" applyBorder="1" applyAlignment="1">
      <alignment horizontal="center"/>
    </xf>
    <xf numFmtId="200" fontId="3" fillId="0" borderId="19" xfId="33" applyNumberFormat="1" applyFont="1" applyFill="1" applyBorder="1" applyAlignment="1">
      <alignment horizontal="center"/>
    </xf>
    <xf numFmtId="200" fontId="3" fillId="0" borderId="17" xfId="33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200" fontId="4" fillId="0" borderId="0" xfId="33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 readingOrder="1"/>
    </xf>
    <xf numFmtId="0" fontId="4" fillId="0" borderId="2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0" fontId="53" fillId="0" borderId="0" xfId="33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200" fontId="3" fillId="0" borderId="0" xfId="33" applyNumberFormat="1" applyFont="1" applyAlignment="1">
      <alignment horizontal="center"/>
    </xf>
    <xf numFmtId="3" fontId="8" fillId="0" borderId="0" xfId="0" applyNumberFormat="1" applyFont="1" applyFill="1" applyBorder="1" applyAlignment="1">
      <alignment vertical="top"/>
    </xf>
    <xf numFmtId="200" fontId="3" fillId="0" borderId="0" xfId="33" applyNumberFormat="1" applyFont="1" applyFill="1" applyAlignment="1">
      <alignment horizontal="center"/>
    </xf>
    <xf numFmtId="200" fontId="3" fillId="0" borderId="23" xfId="33" applyNumberFormat="1" applyFont="1" applyFill="1" applyBorder="1" applyAlignment="1">
      <alignment horizontal="center"/>
    </xf>
    <xf numFmtId="0" fontId="3" fillId="0" borderId="14" xfId="33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 wrapText="1"/>
    </xf>
    <xf numFmtId="200" fontId="50" fillId="0" borderId="10" xfId="33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left" vertical="top" wrapText="1" readingOrder="1"/>
    </xf>
    <xf numFmtId="0" fontId="55" fillId="0" borderId="12" xfId="0" applyFont="1" applyFill="1" applyBorder="1" applyAlignment="1">
      <alignment horizontal="center" vertical="top"/>
    </xf>
    <xf numFmtId="200" fontId="4" fillId="0" borderId="22" xfId="33" applyNumberFormat="1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 readingOrder="1"/>
    </xf>
    <xf numFmtId="200" fontId="50" fillId="34" borderId="10" xfId="33" applyNumberFormat="1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 readingOrder="1"/>
    </xf>
    <xf numFmtId="0" fontId="50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 readingOrder="1"/>
    </xf>
    <xf numFmtId="200" fontId="50" fillId="35" borderId="10" xfId="33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 wrapText="1"/>
    </xf>
    <xf numFmtId="200" fontId="4" fillId="0" borderId="10" xfId="33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readingOrder="1"/>
    </xf>
    <xf numFmtId="0" fontId="3" fillId="0" borderId="15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54" fillId="34" borderId="12" xfId="0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left" vertical="top" wrapText="1" readingOrder="1"/>
    </xf>
    <xf numFmtId="0" fontId="3" fillId="0" borderId="0" xfId="0" applyFont="1" applyFill="1" applyAlignment="1">
      <alignment horizontal="center"/>
    </xf>
    <xf numFmtId="200" fontId="3" fillId="0" borderId="24" xfId="33" applyNumberFormat="1" applyFont="1" applyFill="1" applyBorder="1" applyAlignment="1">
      <alignment horizontal="center"/>
    </xf>
    <xf numFmtId="200" fontId="3" fillId="0" borderId="22" xfId="33" applyNumberFormat="1" applyFont="1" applyFill="1" applyBorder="1" applyAlignment="1">
      <alignment horizontal="center"/>
    </xf>
    <xf numFmtId="200" fontId="3" fillId="0" borderId="21" xfId="33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200" fontId="3" fillId="0" borderId="24" xfId="33" applyNumberFormat="1" applyFont="1" applyBorder="1" applyAlignment="1">
      <alignment horizontal="center"/>
    </xf>
    <xf numFmtId="200" fontId="3" fillId="0" borderId="22" xfId="33" applyNumberFormat="1" applyFont="1" applyBorder="1" applyAlignment="1">
      <alignment horizontal="center"/>
    </xf>
    <xf numFmtId="200" fontId="3" fillId="0" borderId="21" xfId="33" applyNumberFormat="1" applyFont="1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200" fontId="4" fillId="0" borderId="12" xfId="33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 readingOrder="1"/>
    </xf>
    <xf numFmtId="0" fontId="4" fillId="0" borderId="23" xfId="0" applyFont="1" applyFill="1" applyBorder="1" applyAlignment="1">
      <alignment vertical="top" wrapText="1"/>
    </xf>
    <xf numFmtId="200" fontId="4" fillId="0" borderId="12" xfId="33" applyNumberFormat="1" applyFont="1" applyFill="1" applyBorder="1" applyAlignment="1">
      <alignment horizontal="center" vertical="top" wrapText="1"/>
    </xf>
    <xf numFmtId="200" fontId="4" fillId="0" borderId="23" xfId="33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left" vertical="top" wrapText="1" readingOrder="1"/>
    </xf>
    <xf numFmtId="0" fontId="4" fillId="34" borderId="23" xfId="0" applyFont="1" applyFill="1" applyBorder="1" applyAlignment="1">
      <alignment vertical="top" wrapText="1"/>
    </xf>
    <xf numFmtId="200" fontId="4" fillId="34" borderId="12" xfId="33" applyNumberFormat="1" applyFont="1" applyFill="1" applyBorder="1" applyAlignment="1">
      <alignment horizontal="center" vertical="top" wrapText="1"/>
    </xf>
    <xf numFmtId="200" fontId="4" fillId="34" borderId="23" xfId="33" applyNumberFormat="1" applyFont="1" applyFill="1" applyBorder="1" applyAlignment="1">
      <alignment horizontal="center" vertical="top" wrapText="1"/>
    </xf>
    <xf numFmtId="200" fontId="4" fillId="34" borderId="10" xfId="33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200" fontId="4" fillId="0" borderId="10" xfId="33" applyNumberFormat="1" applyFont="1" applyFill="1" applyBorder="1" applyAlignment="1">
      <alignment horizontal="right" vertical="top"/>
    </xf>
    <xf numFmtId="200" fontId="4" fillId="34" borderId="10" xfId="33" applyNumberFormat="1" applyFont="1" applyFill="1" applyBorder="1" applyAlignment="1">
      <alignment horizontal="center" vertical="top"/>
    </xf>
    <xf numFmtId="200" fontId="4" fillId="34" borderId="10" xfId="33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 readingOrder="1"/>
    </xf>
    <xf numFmtId="200" fontId="4" fillId="0" borderId="11" xfId="33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200" fontId="4" fillId="0" borderId="15" xfId="33" applyNumberFormat="1" applyFont="1" applyFill="1" applyBorder="1" applyAlignment="1">
      <alignment horizontal="center" vertical="top"/>
    </xf>
    <xf numFmtId="200" fontId="4" fillId="0" borderId="14" xfId="33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200" fontId="4" fillId="0" borderId="18" xfId="33" applyNumberFormat="1" applyFont="1" applyFill="1" applyBorder="1" applyAlignment="1">
      <alignment horizontal="center" vertical="top"/>
    </xf>
    <xf numFmtId="200" fontId="4" fillId="0" borderId="17" xfId="33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200" fontId="4" fillId="0" borderId="10" xfId="33" applyNumberFormat="1" applyFont="1" applyFill="1" applyBorder="1" applyAlignment="1">
      <alignment vertical="top" wrapText="1"/>
    </xf>
    <xf numFmtId="200" fontId="4" fillId="0" borderId="10" xfId="33" applyNumberFormat="1" applyFont="1" applyFill="1" applyBorder="1" applyAlignment="1" quotePrefix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200" fontId="4" fillId="35" borderId="10" xfId="33" applyNumberFormat="1" applyFont="1" applyFill="1" applyBorder="1" applyAlignment="1">
      <alignment horizontal="center" vertical="top" wrapText="1"/>
    </xf>
    <xf numFmtId="200" fontId="4" fillId="0" borderId="10" xfId="33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4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20" zoomScaleNormal="120" zoomScalePageLayoutView="0" workbookViewId="0" topLeftCell="A11">
      <selection activeCell="F12" sqref="F12"/>
    </sheetView>
  </sheetViews>
  <sheetFormatPr defaultColWidth="9.140625" defaultRowHeight="12.75"/>
  <cols>
    <col min="1" max="1" width="4.421875" style="97" customWidth="1"/>
    <col min="2" max="2" width="24.140625" style="72" customWidth="1"/>
    <col min="3" max="3" width="20.421875" style="72" customWidth="1"/>
    <col min="4" max="4" width="20.421875" style="110" customWidth="1"/>
    <col min="5" max="5" width="10.421875" style="98" customWidth="1"/>
    <col min="6" max="6" width="10.57421875" style="98" customWidth="1"/>
    <col min="7" max="7" width="11.7109375" style="98" customWidth="1"/>
    <col min="8" max="8" width="12.8515625" style="98" customWidth="1"/>
    <col min="9" max="9" width="18.7109375" style="97" customWidth="1"/>
    <col min="10" max="10" width="11.00390625" style="97" customWidth="1"/>
    <col min="11" max="16384" width="9.140625" style="72" customWidth="1"/>
  </cols>
  <sheetData>
    <row r="1" spans="1:10" ht="21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1.75">
      <c r="A2" s="150" t="s">
        <v>396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50" t="s">
        <v>12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8" s="73" customFormat="1" ht="21.75">
      <c r="A4" s="73">
        <v>4</v>
      </c>
      <c r="B4" s="74" t="s">
        <v>13</v>
      </c>
      <c r="D4" s="106"/>
      <c r="E4" s="75"/>
      <c r="F4" s="75"/>
      <c r="G4" s="75"/>
      <c r="H4" s="75"/>
    </row>
    <row r="5" spans="1:8" s="73" customFormat="1" ht="21.75">
      <c r="A5" s="74">
        <v>4.1</v>
      </c>
      <c r="B5" s="73" t="s">
        <v>14</v>
      </c>
      <c r="D5" s="106"/>
      <c r="E5" s="75"/>
      <c r="F5" s="75"/>
      <c r="G5" s="75"/>
      <c r="H5" s="75"/>
    </row>
    <row r="6" spans="1:10" s="71" customFormat="1" ht="21.75">
      <c r="A6" s="76" t="s">
        <v>1</v>
      </c>
      <c r="B6" s="77" t="s">
        <v>2</v>
      </c>
      <c r="C6" s="77" t="s">
        <v>3</v>
      </c>
      <c r="D6" s="78" t="s">
        <v>4</v>
      </c>
      <c r="E6" s="151" t="s">
        <v>5</v>
      </c>
      <c r="F6" s="152"/>
      <c r="G6" s="153"/>
      <c r="H6" s="114" t="s">
        <v>397</v>
      </c>
      <c r="I6" s="77" t="s">
        <v>7</v>
      </c>
      <c r="J6" s="79" t="s">
        <v>9</v>
      </c>
    </row>
    <row r="7" spans="1:10" s="71" customFormat="1" ht="21.75">
      <c r="A7" s="80"/>
      <c r="B7" s="81"/>
      <c r="C7" s="82"/>
      <c r="D7" s="83" t="s">
        <v>11</v>
      </c>
      <c r="E7" s="84" t="s">
        <v>61</v>
      </c>
      <c r="F7" s="85" t="s">
        <v>269</v>
      </c>
      <c r="G7" s="86" t="s">
        <v>400</v>
      </c>
      <c r="H7" s="115" t="s">
        <v>398</v>
      </c>
      <c r="I7" s="81" t="s">
        <v>8</v>
      </c>
      <c r="J7" s="87" t="s">
        <v>10</v>
      </c>
    </row>
    <row r="8" spans="1:10" s="71" customFormat="1" ht="21.75">
      <c r="A8" s="88"/>
      <c r="B8" s="89"/>
      <c r="C8" s="90"/>
      <c r="D8" s="91"/>
      <c r="E8" s="92" t="s">
        <v>6</v>
      </c>
      <c r="F8" s="93" t="s">
        <v>6</v>
      </c>
      <c r="G8" s="94" t="s">
        <v>6</v>
      </c>
      <c r="H8" s="94"/>
      <c r="I8" s="89"/>
      <c r="J8" s="95"/>
    </row>
    <row r="9" spans="1:10" s="59" customFormat="1" ht="108.75">
      <c r="A9" s="4">
        <v>1</v>
      </c>
      <c r="B9" s="47" t="s">
        <v>15</v>
      </c>
      <c r="C9" s="2" t="s">
        <v>19</v>
      </c>
      <c r="D9" s="47" t="s">
        <v>21</v>
      </c>
      <c r="E9" s="3">
        <v>100000</v>
      </c>
      <c r="F9" s="3">
        <v>100000</v>
      </c>
      <c r="G9" s="3">
        <v>100000</v>
      </c>
      <c r="H9" s="119" t="s">
        <v>430</v>
      </c>
      <c r="I9" s="2" t="s">
        <v>22</v>
      </c>
      <c r="J9" s="4" t="s">
        <v>16</v>
      </c>
    </row>
    <row r="10" spans="1:10" s="59" customFormat="1" ht="108.75">
      <c r="A10" s="66">
        <v>2</v>
      </c>
      <c r="B10" s="2" t="s">
        <v>411</v>
      </c>
      <c r="C10" s="2" t="s">
        <v>19</v>
      </c>
      <c r="D10" s="2" t="s">
        <v>410</v>
      </c>
      <c r="E10" s="67">
        <v>100000</v>
      </c>
      <c r="F10" s="67">
        <v>100000</v>
      </c>
      <c r="G10" s="67">
        <v>100000</v>
      </c>
      <c r="H10" s="135" t="s">
        <v>412</v>
      </c>
      <c r="I10" s="2" t="s">
        <v>22</v>
      </c>
      <c r="J10" s="66" t="s">
        <v>16</v>
      </c>
    </row>
    <row r="11" spans="1:10" s="59" customFormat="1" ht="87">
      <c r="A11" s="66">
        <v>3</v>
      </c>
      <c r="B11" s="25" t="s">
        <v>34</v>
      </c>
      <c r="C11" s="2" t="s">
        <v>20</v>
      </c>
      <c r="D11" s="25" t="s">
        <v>274</v>
      </c>
      <c r="E11" s="67" t="s">
        <v>32</v>
      </c>
      <c r="F11" s="67">
        <v>235000</v>
      </c>
      <c r="G11" s="67" t="s">
        <v>32</v>
      </c>
      <c r="H11" s="67"/>
      <c r="I11" s="2" t="s">
        <v>23</v>
      </c>
      <c r="J11" s="66" t="s">
        <v>16</v>
      </c>
    </row>
    <row r="12" spans="1:10" s="96" customFormat="1" ht="87">
      <c r="A12" s="66">
        <v>4</v>
      </c>
      <c r="B12" s="25" t="s">
        <v>62</v>
      </c>
      <c r="C12" s="2" t="s">
        <v>20</v>
      </c>
      <c r="D12" s="25" t="s">
        <v>199</v>
      </c>
      <c r="E12" s="67" t="s">
        <v>32</v>
      </c>
      <c r="F12" s="102" t="s">
        <v>32</v>
      </c>
      <c r="G12" s="67">
        <v>1920000</v>
      </c>
      <c r="H12" s="67"/>
      <c r="I12" s="2" t="s">
        <v>23</v>
      </c>
      <c r="J12" s="66" t="s">
        <v>16</v>
      </c>
    </row>
    <row r="13" spans="1:10" s="59" customFormat="1" ht="87">
      <c r="A13" s="66">
        <v>5</v>
      </c>
      <c r="B13" s="25" t="s">
        <v>35</v>
      </c>
      <c r="C13" s="2" t="s">
        <v>20</v>
      </c>
      <c r="D13" s="25" t="s">
        <v>200</v>
      </c>
      <c r="E13" s="67" t="s">
        <v>32</v>
      </c>
      <c r="F13" s="67" t="s">
        <v>32</v>
      </c>
      <c r="G13" s="185">
        <v>1320000</v>
      </c>
      <c r="H13" s="107"/>
      <c r="I13" s="2" t="s">
        <v>23</v>
      </c>
      <c r="J13" s="66" t="s">
        <v>16</v>
      </c>
    </row>
    <row r="14" spans="1:10" s="96" customFormat="1" ht="87">
      <c r="A14" s="66">
        <v>7</v>
      </c>
      <c r="B14" s="25" t="s">
        <v>65</v>
      </c>
      <c r="C14" s="2" t="s">
        <v>20</v>
      </c>
      <c r="D14" s="25" t="s">
        <v>201</v>
      </c>
      <c r="E14" s="67" t="s">
        <v>32</v>
      </c>
      <c r="F14" s="67">
        <v>440000</v>
      </c>
      <c r="G14" s="67" t="s">
        <v>32</v>
      </c>
      <c r="H14" s="67"/>
      <c r="I14" s="2" t="s">
        <v>23</v>
      </c>
      <c r="J14" s="66" t="s">
        <v>16</v>
      </c>
    </row>
    <row r="15" spans="1:10" s="96" customFormat="1" ht="87">
      <c r="A15" s="66">
        <v>9</v>
      </c>
      <c r="B15" s="25" t="s">
        <v>372</v>
      </c>
      <c r="C15" s="2" t="s">
        <v>20</v>
      </c>
      <c r="D15" s="25" t="s">
        <v>328</v>
      </c>
      <c r="E15" s="186">
        <v>1050000</v>
      </c>
      <c r="F15" s="67" t="s">
        <v>32</v>
      </c>
      <c r="G15" s="67" t="s">
        <v>32</v>
      </c>
      <c r="H15" s="67"/>
      <c r="I15" s="2" t="s">
        <v>23</v>
      </c>
      <c r="J15" s="66" t="s">
        <v>16</v>
      </c>
    </row>
    <row r="16" spans="1:10" s="59" customFormat="1" ht="108.75">
      <c r="A16" s="66">
        <v>11</v>
      </c>
      <c r="B16" s="25" t="s">
        <v>73</v>
      </c>
      <c r="C16" s="2" t="s">
        <v>20</v>
      </c>
      <c r="D16" s="25" t="s">
        <v>202</v>
      </c>
      <c r="E16" s="67" t="s">
        <v>32</v>
      </c>
      <c r="F16" s="67">
        <v>660000</v>
      </c>
      <c r="G16" s="67" t="s">
        <v>32</v>
      </c>
      <c r="H16" s="67"/>
      <c r="I16" s="2" t="s">
        <v>23</v>
      </c>
      <c r="J16" s="66" t="s">
        <v>16</v>
      </c>
    </row>
    <row r="17" spans="1:10" s="59" customFormat="1" ht="87">
      <c r="A17" s="66">
        <v>12</v>
      </c>
      <c r="B17" s="25" t="s">
        <v>74</v>
      </c>
      <c r="C17" s="2" t="s">
        <v>20</v>
      </c>
      <c r="D17" s="25" t="s">
        <v>329</v>
      </c>
      <c r="E17" s="67" t="s">
        <v>32</v>
      </c>
      <c r="F17" s="67">
        <v>1260000</v>
      </c>
      <c r="G17" s="67" t="s">
        <v>32</v>
      </c>
      <c r="H17" s="67"/>
      <c r="I17" s="2" t="s">
        <v>23</v>
      </c>
      <c r="J17" s="66" t="s">
        <v>16</v>
      </c>
    </row>
    <row r="18" spans="1:10" s="59" customFormat="1" ht="87">
      <c r="A18" s="66">
        <v>13</v>
      </c>
      <c r="B18" s="25" t="s">
        <v>75</v>
      </c>
      <c r="C18" s="2" t="s">
        <v>20</v>
      </c>
      <c r="D18" s="25" t="s">
        <v>330</v>
      </c>
      <c r="E18" s="67" t="s">
        <v>32</v>
      </c>
      <c r="F18" s="67">
        <v>1260000</v>
      </c>
      <c r="G18" s="67" t="s">
        <v>32</v>
      </c>
      <c r="H18" s="67"/>
      <c r="I18" s="2" t="s">
        <v>23</v>
      </c>
      <c r="J18" s="66" t="s">
        <v>16</v>
      </c>
    </row>
    <row r="19" spans="1:10" s="59" customFormat="1" ht="83.25" customHeight="1">
      <c r="A19" s="66">
        <v>14</v>
      </c>
      <c r="B19" s="25" t="s">
        <v>76</v>
      </c>
      <c r="C19" s="2" t="s">
        <v>20</v>
      </c>
      <c r="D19" s="25" t="s">
        <v>331</v>
      </c>
      <c r="E19" s="67" t="s">
        <v>32</v>
      </c>
      <c r="F19" s="67">
        <v>1260000</v>
      </c>
      <c r="G19" s="67" t="s">
        <v>32</v>
      </c>
      <c r="H19" s="67"/>
      <c r="I19" s="2" t="s">
        <v>23</v>
      </c>
      <c r="J19" s="66" t="s">
        <v>16</v>
      </c>
    </row>
    <row r="20" spans="1:10" s="59" customFormat="1" ht="108.75">
      <c r="A20" s="66">
        <v>15</v>
      </c>
      <c r="B20" s="25" t="s">
        <v>77</v>
      </c>
      <c r="C20" s="2" t="s">
        <v>20</v>
      </c>
      <c r="D20" s="25" t="s">
        <v>203</v>
      </c>
      <c r="E20" s="67" t="s">
        <v>32</v>
      </c>
      <c r="F20" s="67">
        <v>210000</v>
      </c>
      <c r="G20" s="67" t="s">
        <v>32</v>
      </c>
      <c r="H20" s="67"/>
      <c r="I20" s="2" t="s">
        <v>23</v>
      </c>
      <c r="J20" s="66" t="s">
        <v>16</v>
      </c>
    </row>
    <row r="21" spans="1:10" s="59" customFormat="1" ht="95.25" customHeight="1">
      <c r="A21" s="66">
        <v>16</v>
      </c>
      <c r="B21" s="25" t="s">
        <v>78</v>
      </c>
      <c r="C21" s="2" t="s">
        <v>20</v>
      </c>
      <c r="D21" s="25" t="s">
        <v>204</v>
      </c>
      <c r="E21" s="67" t="s">
        <v>32</v>
      </c>
      <c r="F21" s="67">
        <v>88000</v>
      </c>
      <c r="G21" s="67" t="s">
        <v>32</v>
      </c>
      <c r="H21" s="67"/>
      <c r="I21" s="2" t="s">
        <v>23</v>
      </c>
      <c r="J21" s="66" t="s">
        <v>16</v>
      </c>
    </row>
    <row r="22" spans="1:10" s="59" customFormat="1" ht="94.5" customHeight="1">
      <c r="A22" s="66">
        <v>19</v>
      </c>
      <c r="B22" s="25" t="s">
        <v>373</v>
      </c>
      <c r="C22" s="2" t="s">
        <v>20</v>
      </c>
      <c r="D22" s="2" t="s">
        <v>283</v>
      </c>
      <c r="E22" s="67" t="s">
        <v>32</v>
      </c>
      <c r="F22" s="67" t="s">
        <v>32</v>
      </c>
      <c r="G22" s="67">
        <v>200000</v>
      </c>
      <c r="H22" s="67"/>
      <c r="I22" s="2" t="s">
        <v>23</v>
      </c>
      <c r="J22" s="66" t="s">
        <v>16</v>
      </c>
    </row>
    <row r="23" spans="1:10" s="59" customFormat="1" ht="138" customHeight="1">
      <c r="A23" s="66">
        <v>20</v>
      </c>
      <c r="B23" s="25" t="s">
        <v>374</v>
      </c>
      <c r="C23" s="2" t="s">
        <v>20</v>
      </c>
      <c r="D23" s="25" t="s">
        <v>284</v>
      </c>
      <c r="E23" s="67" t="s">
        <v>32</v>
      </c>
      <c r="F23" s="67" t="s">
        <v>32</v>
      </c>
      <c r="G23" s="67">
        <v>504000</v>
      </c>
      <c r="H23" s="67"/>
      <c r="I23" s="2" t="s">
        <v>23</v>
      </c>
      <c r="J23" s="66" t="s">
        <v>16</v>
      </c>
    </row>
    <row r="24" spans="1:10" s="59" customFormat="1" ht="137.25" customHeight="1">
      <c r="A24" s="66">
        <v>21</v>
      </c>
      <c r="B24" s="25" t="s">
        <v>375</v>
      </c>
      <c r="C24" s="2" t="s">
        <v>20</v>
      </c>
      <c r="D24" s="25" t="s">
        <v>377</v>
      </c>
      <c r="E24" s="67" t="s">
        <v>32</v>
      </c>
      <c r="F24" s="67" t="s">
        <v>32</v>
      </c>
      <c r="G24" s="67">
        <v>504000</v>
      </c>
      <c r="H24" s="67"/>
      <c r="I24" s="2" t="s">
        <v>23</v>
      </c>
      <c r="J24" s="66" t="s">
        <v>16</v>
      </c>
    </row>
    <row r="25" spans="1:10" s="59" customFormat="1" ht="152.25">
      <c r="A25" s="66">
        <v>22</v>
      </c>
      <c r="B25" s="25" t="s">
        <v>399</v>
      </c>
      <c r="C25" s="2" t="s">
        <v>20</v>
      </c>
      <c r="D25" s="25" t="s">
        <v>376</v>
      </c>
      <c r="E25" s="67" t="s">
        <v>32</v>
      </c>
      <c r="F25" s="67" t="s">
        <v>32</v>
      </c>
      <c r="G25" s="67">
        <v>504000</v>
      </c>
      <c r="H25" s="67"/>
      <c r="I25" s="2" t="s">
        <v>23</v>
      </c>
      <c r="J25" s="66" t="s">
        <v>16</v>
      </c>
    </row>
    <row r="26" spans="1:10" s="59" customFormat="1" ht="111.75" customHeight="1">
      <c r="A26" s="66">
        <v>23</v>
      </c>
      <c r="B26" s="25" t="s">
        <v>459</v>
      </c>
      <c r="C26" s="2" t="s">
        <v>20</v>
      </c>
      <c r="D26" s="25" t="s">
        <v>285</v>
      </c>
      <c r="E26" s="67" t="s">
        <v>32</v>
      </c>
      <c r="F26" s="67" t="s">
        <v>32</v>
      </c>
      <c r="G26" s="67">
        <f>120*2500</f>
        <v>300000</v>
      </c>
      <c r="H26" s="67"/>
      <c r="I26" s="2" t="s">
        <v>23</v>
      </c>
      <c r="J26" s="66" t="s">
        <v>16</v>
      </c>
    </row>
    <row r="27" spans="1:10" s="59" customFormat="1" ht="108.75">
      <c r="A27" s="66">
        <v>24</v>
      </c>
      <c r="B27" s="25" t="s">
        <v>282</v>
      </c>
      <c r="C27" s="2" t="s">
        <v>20</v>
      </c>
      <c r="D27" s="25" t="s">
        <v>205</v>
      </c>
      <c r="E27" s="67" t="s">
        <v>32</v>
      </c>
      <c r="F27" s="67">
        <v>1600000</v>
      </c>
      <c r="G27" s="67" t="s">
        <v>32</v>
      </c>
      <c r="H27" s="67"/>
      <c r="I27" s="2" t="s">
        <v>23</v>
      </c>
      <c r="J27" s="66" t="s">
        <v>16</v>
      </c>
    </row>
    <row r="28" spans="1:10" s="59" customFormat="1" ht="130.5">
      <c r="A28" s="66">
        <v>25</v>
      </c>
      <c r="B28" s="25" t="s">
        <v>79</v>
      </c>
      <c r="C28" s="2" t="s">
        <v>20</v>
      </c>
      <c r="D28" s="25" t="s">
        <v>206</v>
      </c>
      <c r="E28" s="67" t="s">
        <v>32</v>
      </c>
      <c r="F28" s="67">
        <v>1760000</v>
      </c>
      <c r="G28" s="67" t="s">
        <v>32</v>
      </c>
      <c r="H28" s="67"/>
      <c r="I28" s="2" t="s">
        <v>23</v>
      </c>
      <c r="J28" s="66" t="s">
        <v>16</v>
      </c>
    </row>
    <row r="29" spans="1:10" s="59" customFormat="1" ht="117" customHeight="1">
      <c r="A29" s="66">
        <v>26</v>
      </c>
      <c r="B29" s="25" t="s">
        <v>80</v>
      </c>
      <c r="C29" s="2" t="s">
        <v>20</v>
      </c>
      <c r="D29" s="25" t="s">
        <v>207</v>
      </c>
      <c r="E29" s="67" t="s">
        <v>32</v>
      </c>
      <c r="F29" s="67">
        <v>1760000</v>
      </c>
      <c r="G29" s="67" t="s">
        <v>32</v>
      </c>
      <c r="H29" s="67"/>
      <c r="I29" s="2" t="s">
        <v>23</v>
      </c>
      <c r="J29" s="66" t="s">
        <v>16</v>
      </c>
    </row>
    <row r="30" spans="1:10" s="59" customFormat="1" ht="152.25">
      <c r="A30" s="66">
        <v>27</v>
      </c>
      <c r="B30" s="25" t="s">
        <v>82</v>
      </c>
      <c r="C30" s="2" t="s">
        <v>20</v>
      </c>
      <c r="D30" s="25" t="s">
        <v>208</v>
      </c>
      <c r="E30" s="67" t="s">
        <v>32</v>
      </c>
      <c r="F30" s="67" t="s">
        <v>32</v>
      </c>
      <c r="G30" s="67">
        <v>420000</v>
      </c>
      <c r="H30" s="67"/>
      <c r="I30" s="2" t="s">
        <v>23</v>
      </c>
      <c r="J30" s="66" t="s">
        <v>16</v>
      </c>
    </row>
    <row r="31" spans="1:10" s="96" customFormat="1" ht="144" customHeight="1">
      <c r="A31" s="66">
        <v>28</v>
      </c>
      <c r="B31" s="25" t="s">
        <v>81</v>
      </c>
      <c r="C31" s="2" t="s">
        <v>20</v>
      </c>
      <c r="D31" s="25" t="s">
        <v>209</v>
      </c>
      <c r="E31" s="67" t="s">
        <v>32</v>
      </c>
      <c r="F31" s="67" t="s">
        <v>32</v>
      </c>
      <c r="G31" s="67">
        <v>1000000</v>
      </c>
      <c r="H31" s="67"/>
      <c r="I31" s="2" t="s">
        <v>23</v>
      </c>
      <c r="J31" s="66" t="s">
        <v>16</v>
      </c>
    </row>
    <row r="32" spans="1:10" s="96" customFormat="1" ht="130.5">
      <c r="A32" s="66"/>
      <c r="B32" s="25" t="s">
        <v>460</v>
      </c>
      <c r="C32" s="2" t="s">
        <v>20</v>
      </c>
      <c r="D32" s="25" t="s">
        <v>461</v>
      </c>
      <c r="E32" s="67" t="s">
        <v>32</v>
      </c>
      <c r="F32" s="67">
        <f>4*100*550</f>
        <v>220000</v>
      </c>
      <c r="G32" s="67" t="s">
        <v>32</v>
      </c>
      <c r="H32" s="67"/>
      <c r="I32" s="2" t="s">
        <v>23</v>
      </c>
      <c r="J32" s="66" t="s">
        <v>16</v>
      </c>
    </row>
    <row r="33" spans="1:10" s="96" customFormat="1" ht="108.75">
      <c r="A33" s="66"/>
      <c r="B33" s="25" t="s">
        <v>477</v>
      </c>
      <c r="C33" s="2" t="s">
        <v>20</v>
      </c>
      <c r="D33" s="25" t="s">
        <v>462</v>
      </c>
      <c r="E33" s="67" t="s">
        <v>32</v>
      </c>
      <c r="F33" s="67" t="s">
        <v>32</v>
      </c>
      <c r="G33" s="67">
        <f>320000+500000</f>
        <v>820000</v>
      </c>
      <c r="H33" s="67"/>
      <c r="I33" s="2" t="s">
        <v>23</v>
      </c>
      <c r="J33" s="66" t="s">
        <v>16</v>
      </c>
    </row>
    <row r="34" spans="1:10" s="96" customFormat="1" ht="87">
      <c r="A34" s="148"/>
      <c r="B34" s="126" t="s">
        <v>478</v>
      </c>
      <c r="C34" s="125" t="s">
        <v>20</v>
      </c>
      <c r="D34" s="126"/>
      <c r="E34" s="171"/>
      <c r="F34" s="171"/>
      <c r="G34" s="171"/>
      <c r="H34" s="171"/>
      <c r="I34" s="125" t="s">
        <v>23</v>
      </c>
      <c r="J34" s="148" t="s">
        <v>16</v>
      </c>
    </row>
    <row r="35" spans="1:10" s="96" customFormat="1" ht="87">
      <c r="A35" s="148"/>
      <c r="B35" s="126" t="s">
        <v>479</v>
      </c>
      <c r="C35" s="125" t="s">
        <v>20</v>
      </c>
      <c r="D35" s="126"/>
      <c r="E35" s="171"/>
      <c r="F35" s="171"/>
      <c r="G35" s="171"/>
      <c r="H35" s="171"/>
      <c r="I35" s="125" t="s">
        <v>23</v>
      </c>
      <c r="J35" s="148" t="s">
        <v>16</v>
      </c>
    </row>
    <row r="36" spans="1:10" s="96" customFormat="1" ht="87">
      <c r="A36" s="148"/>
      <c r="B36" s="126" t="s">
        <v>480</v>
      </c>
      <c r="C36" s="125" t="s">
        <v>20</v>
      </c>
      <c r="D36" s="126"/>
      <c r="E36" s="171"/>
      <c r="F36" s="171"/>
      <c r="G36" s="171"/>
      <c r="H36" s="171"/>
      <c r="I36" s="125" t="s">
        <v>23</v>
      </c>
      <c r="J36" s="148" t="s">
        <v>16</v>
      </c>
    </row>
    <row r="37" spans="1:10" s="96" customFormat="1" ht="87">
      <c r="A37" s="148"/>
      <c r="B37" s="126" t="s">
        <v>481</v>
      </c>
      <c r="C37" s="125" t="s">
        <v>20</v>
      </c>
      <c r="D37" s="126"/>
      <c r="E37" s="171"/>
      <c r="F37" s="171"/>
      <c r="G37" s="171"/>
      <c r="H37" s="171"/>
      <c r="I37" s="125" t="s">
        <v>23</v>
      </c>
      <c r="J37" s="148" t="s">
        <v>16</v>
      </c>
    </row>
    <row r="38" spans="1:10" s="96" customFormat="1" ht="108.75">
      <c r="A38" s="66">
        <v>29</v>
      </c>
      <c r="B38" s="25" t="s">
        <v>48</v>
      </c>
      <c r="C38" s="2" t="s">
        <v>20</v>
      </c>
      <c r="D38" s="25" t="s">
        <v>429</v>
      </c>
      <c r="E38" s="67">
        <f>350*8*400</f>
        <v>1120000</v>
      </c>
      <c r="F38" s="67">
        <f>E38</f>
        <v>1120000</v>
      </c>
      <c r="G38" s="67">
        <f>F38</f>
        <v>1120000</v>
      </c>
      <c r="H38" s="135"/>
      <c r="I38" s="2" t="s">
        <v>23</v>
      </c>
      <c r="J38" s="66" t="s">
        <v>16</v>
      </c>
    </row>
    <row r="39" spans="1:10" s="59" customFormat="1" ht="130.5">
      <c r="A39" s="66">
        <v>30</v>
      </c>
      <c r="B39" s="25" t="s">
        <v>85</v>
      </c>
      <c r="C39" s="2" t="s">
        <v>20</v>
      </c>
      <c r="D39" s="25" t="s">
        <v>210</v>
      </c>
      <c r="E39" s="67" t="s">
        <v>32</v>
      </c>
      <c r="F39" s="2" t="s">
        <v>23</v>
      </c>
      <c r="G39" s="66" t="s">
        <v>16</v>
      </c>
      <c r="H39" s="67"/>
      <c r="I39" s="2" t="s">
        <v>23</v>
      </c>
      <c r="J39" s="66" t="s">
        <v>16</v>
      </c>
    </row>
    <row r="40" spans="1:10" s="59" customFormat="1" ht="104.25" customHeight="1">
      <c r="A40" s="66">
        <v>31</v>
      </c>
      <c r="B40" s="25" t="s">
        <v>289</v>
      </c>
      <c r="C40" s="2" t="s">
        <v>20</v>
      </c>
      <c r="D40" s="25" t="s">
        <v>290</v>
      </c>
      <c r="E40" s="67" t="s">
        <v>32</v>
      </c>
      <c r="F40" s="67">
        <f>200*2500</f>
        <v>500000</v>
      </c>
      <c r="G40" s="67" t="s">
        <v>32</v>
      </c>
      <c r="H40" s="67"/>
      <c r="I40" s="2" t="s">
        <v>23</v>
      </c>
      <c r="J40" s="66" t="s">
        <v>16</v>
      </c>
    </row>
    <row r="41" spans="1:10" s="96" customFormat="1" ht="87">
      <c r="A41" s="66">
        <v>32</v>
      </c>
      <c r="B41" s="25" t="s">
        <v>86</v>
      </c>
      <c r="C41" s="2" t="s">
        <v>20</v>
      </c>
      <c r="D41" s="25" t="s">
        <v>211</v>
      </c>
      <c r="E41" s="67" t="s">
        <v>32</v>
      </c>
      <c r="F41" s="67">
        <v>940000</v>
      </c>
      <c r="G41" s="67" t="s">
        <v>32</v>
      </c>
      <c r="H41" s="67"/>
      <c r="I41" s="2" t="s">
        <v>23</v>
      </c>
      <c r="J41" s="66" t="s">
        <v>16</v>
      </c>
    </row>
    <row r="42" spans="1:10" s="96" customFormat="1" ht="87">
      <c r="A42" s="66">
        <v>33</v>
      </c>
      <c r="B42" s="25" t="s">
        <v>291</v>
      </c>
      <c r="C42" s="2" t="s">
        <v>20</v>
      </c>
      <c r="D42" s="25" t="s">
        <v>292</v>
      </c>
      <c r="E42" s="67" t="s">
        <v>32</v>
      </c>
      <c r="F42" s="67">
        <v>470000</v>
      </c>
      <c r="G42" s="67" t="s">
        <v>32</v>
      </c>
      <c r="H42" s="67"/>
      <c r="I42" s="2" t="s">
        <v>23</v>
      </c>
      <c r="J42" s="66" t="s">
        <v>16</v>
      </c>
    </row>
    <row r="43" spans="1:10" s="96" customFormat="1" ht="87">
      <c r="A43" s="66">
        <v>34</v>
      </c>
      <c r="B43" s="25" t="s">
        <v>293</v>
      </c>
      <c r="C43" s="2" t="s">
        <v>20</v>
      </c>
      <c r="D43" s="25" t="s">
        <v>294</v>
      </c>
      <c r="E43" s="67" t="s">
        <v>32</v>
      </c>
      <c r="F43" s="67">
        <f>4*200*550</f>
        <v>440000</v>
      </c>
      <c r="G43" s="67" t="s">
        <v>32</v>
      </c>
      <c r="H43" s="67"/>
      <c r="I43" s="2" t="s">
        <v>23</v>
      </c>
      <c r="J43" s="66" t="s">
        <v>16</v>
      </c>
    </row>
    <row r="44" spans="1:10" s="96" customFormat="1" ht="108.75">
      <c r="A44" s="66">
        <v>35</v>
      </c>
      <c r="B44" s="25" t="s">
        <v>84</v>
      </c>
      <c r="C44" s="2" t="s">
        <v>432</v>
      </c>
      <c r="D44" s="25" t="s">
        <v>431</v>
      </c>
      <c r="E44" s="67" t="s">
        <v>32</v>
      </c>
      <c r="F44" s="67">
        <v>4000000</v>
      </c>
      <c r="G44" s="67" t="s">
        <v>32</v>
      </c>
      <c r="H44" s="67"/>
      <c r="I44" s="2" t="s">
        <v>23</v>
      </c>
      <c r="J44" s="66" t="s">
        <v>16</v>
      </c>
    </row>
    <row r="45" spans="1:10" s="96" customFormat="1" ht="87">
      <c r="A45" s="66">
        <v>36</v>
      </c>
      <c r="B45" s="25" t="s">
        <v>58</v>
      </c>
      <c r="C45" s="2" t="s">
        <v>20</v>
      </c>
      <c r="D45" s="25" t="s">
        <v>212</v>
      </c>
      <c r="E45" s="67" t="s">
        <v>32</v>
      </c>
      <c r="F45" s="67" t="s">
        <v>32</v>
      </c>
      <c r="G45" s="67">
        <f>50*4*550</f>
        <v>110000</v>
      </c>
      <c r="H45" s="67"/>
      <c r="I45" s="2" t="s">
        <v>23</v>
      </c>
      <c r="J45" s="66" t="s">
        <v>16</v>
      </c>
    </row>
    <row r="46" spans="1:10" s="96" customFormat="1" ht="83.25" customHeight="1">
      <c r="A46" s="66">
        <v>37</v>
      </c>
      <c r="B46" s="25" t="s">
        <v>332</v>
      </c>
      <c r="C46" s="2" t="s">
        <v>20</v>
      </c>
      <c r="D46" s="25" t="s">
        <v>333</v>
      </c>
      <c r="E46" s="67" t="s">
        <v>32</v>
      </c>
      <c r="F46" s="67" t="s">
        <v>45</v>
      </c>
      <c r="G46" s="67">
        <v>1000000</v>
      </c>
      <c r="H46" s="67"/>
      <c r="I46" s="2" t="s">
        <v>23</v>
      </c>
      <c r="J46" s="66" t="s">
        <v>16</v>
      </c>
    </row>
    <row r="47" spans="1:10" s="96" customFormat="1" ht="108.75">
      <c r="A47" s="66">
        <v>38</v>
      </c>
      <c r="B47" s="25" t="s">
        <v>33</v>
      </c>
      <c r="C47" s="2" t="s">
        <v>20</v>
      </c>
      <c r="D47" s="25" t="s">
        <v>213</v>
      </c>
      <c r="E47" s="67" t="s">
        <v>32</v>
      </c>
      <c r="F47" s="67" t="s">
        <v>45</v>
      </c>
      <c r="G47" s="67">
        <v>1000000</v>
      </c>
      <c r="H47" s="67"/>
      <c r="I47" s="2" t="s">
        <v>23</v>
      </c>
      <c r="J47" s="66" t="s">
        <v>16</v>
      </c>
    </row>
    <row r="48" spans="1:10" s="96" customFormat="1" ht="84.75" customHeight="1">
      <c r="A48" s="66">
        <v>39</v>
      </c>
      <c r="B48" s="25" t="s">
        <v>248</v>
      </c>
      <c r="C48" s="2" t="s">
        <v>20</v>
      </c>
      <c r="D48" s="25" t="s">
        <v>215</v>
      </c>
      <c r="E48" s="67" t="s">
        <v>32</v>
      </c>
      <c r="F48" s="67" t="s">
        <v>45</v>
      </c>
      <c r="G48" s="67">
        <v>1000000</v>
      </c>
      <c r="H48" s="67"/>
      <c r="I48" s="2" t="s">
        <v>23</v>
      </c>
      <c r="J48" s="66" t="s">
        <v>16</v>
      </c>
    </row>
    <row r="49" spans="1:10" s="96" customFormat="1" ht="108.75">
      <c r="A49" s="66">
        <v>40</v>
      </c>
      <c r="B49" s="25" t="s">
        <v>326</v>
      </c>
      <c r="C49" s="2" t="s">
        <v>20</v>
      </c>
      <c r="D49" s="25" t="s">
        <v>214</v>
      </c>
      <c r="E49" s="67" t="s">
        <v>32</v>
      </c>
      <c r="F49" s="67" t="s">
        <v>45</v>
      </c>
      <c r="G49" s="67">
        <v>1000000</v>
      </c>
      <c r="H49" s="67"/>
      <c r="I49" s="2" t="s">
        <v>23</v>
      </c>
      <c r="J49" s="66" t="s">
        <v>16</v>
      </c>
    </row>
    <row r="50" spans="1:10" s="59" customFormat="1" ht="96" customHeight="1">
      <c r="A50" s="66">
        <v>41</v>
      </c>
      <c r="B50" s="25" t="s">
        <v>296</v>
      </c>
      <c r="C50" s="2" t="s">
        <v>20</v>
      </c>
      <c r="D50" s="25" t="s">
        <v>295</v>
      </c>
      <c r="E50" s="67" t="s">
        <v>32</v>
      </c>
      <c r="F50" s="67" t="s">
        <v>45</v>
      </c>
      <c r="G50" s="67">
        <v>1000000</v>
      </c>
      <c r="H50" s="67"/>
      <c r="I50" s="2" t="s">
        <v>23</v>
      </c>
      <c r="J50" s="66" t="s">
        <v>16</v>
      </c>
    </row>
    <row r="51" spans="1:10" s="59" customFormat="1" ht="87">
      <c r="A51" s="66">
        <v>42</v>
      </c>
      <c r="B51" s="25" t="s">
        <v>327</v>
      </c>
      <c r="C51" s="2" t="s">
        <v>20</v>
      </c>
      <c r="D51" s="25" t="s">
        <v>447</v>
      </c>
      <c r="E51" s="67" t="s">
        <v>32</v>
      </c>
      <c r="F51" s="67" t="s">
        <v>45</v>
      </c>
      <c r="G51" s="67">
        <f>286000+125000</f>
        <v>411000</v>
      </c>
      <c r="H51" s="67"/>
      <c r="I51" s="2" t="s">
        <v>23</v>
      </c>
      <c r="J51" s="66" t="s">
        <v>16</v>
      </c>
    </row>
    <row r="52" spans="1:10" s="59" customFormat="1" ht="87">
      <c r="A52" s="187"/>
      <c r="B52" s="132" t="s">
        <v>446</v>
      </c>
      <c r="C52" s="131" t="s">
        <v>20</v>
      </c>
      <c r="D52" s="132" t="s">
        <v>448</v>
      </c>
      <c r="E52" s="188"/>
      <c r="F52" s="188"/>
      <c r="G52" s="188"/>
      <c r="H52" s="188"/>
      <c r="I52" s="131" t="s">
        <v>23</v>
      </c>
      <c r="J52" s="187" t="s">
        <v>16</v>
      </c>
    </row>
    <row r="53" spans="1:10" s="59" customFormat="1" ht="119.25" customHeight="1">
      <c r="A53" s="66">
        <v>43</v>
      </c>
      <c r="B53" s="25" t="s">
        <v>57</v>
      </c>
      <c r="C53" s="2" t="s">
        <v>20</v>
      </c>
      <c r="D53" s="25" t="s">
        <v>216</v>
      </c>
      <c r="E53" s="67" t="s">
        <v>32</v>
      </c>
      <c r="F53" s="67">
        <v>504000</v>
      </c>
      <c r="G53" s="67" t="s">
        <v>32</v>
      </c>
      <c r="H53" s="67"/>
      <c r="I53" s="2" t="s">
        <v>23</v>
      </c>
      <c r="J53" s="66" t="s">
        <v>16</v>
      </c>
    </row>
    <row r="54" spans="1:10" s="59" customFormat="1" ht="87">
      <c r="A54" s="66">
        <v>44</v>
      </c>
      <c r="B54" s="25" t="s">
        <v>50</v>
      </c>
      <c r="C54" s="2" t="s">
        <v>20</v>
      </c>
      <c r="D54" s="25" t="s">
        <v>217</v>
      </c>
      <c r="E54" s="67" t="s">
        <v>32</v>
      </c>
      <c r="F54" s="67">
        <v>330000</v>
      </c>
      <c r="G54" s="67" t="s">
        <v>32</v>
      </c>
      <c r="H54" s="67"/>
      <c r="I54" s="2" t="s">
        <v>23</v>
      </c>
      <c r="J54" s="66" t="s">
        <v>16</v>
      </c>
    </row>
    <row r="55" spans="1:10" s="59" customFormat="1" ht="108.75">
      <c r="A55" s="66">
        <v>45</v>
      </c>
      <c r="B55" s="25" t="s">
        <v>95</v>
      </c>
      <c r="C55" s="2" t="s">
        <v>20</v>
      </c>
      <c r="D55" s="25" t="s">
        <v>218</v>
      </c>
      <c r="E55" s="67" t="s">
        <v>32</v>
      </c>
      <c r="F55" s="67">
        <v>47000</v>
      </c>
      <c r="G55" s="67" t="s">
        <v>32</v>
      </c>
      <c r="H55" s="67"/>
      <c r="I55" s="2" t="s">
        <v>23</v>
      </c>
      <c r="J55" s="66" t="s">
        <v>16</v>
      </c>
    </row>
    <row r="56" spans="1:10" s="96" customFormat="1" ht="101.25" customHeight="1">
      <c r="A56" s="66">
        <v>49</v>
      </c>
      <c r="B56" s="25" t="s">
        <v>101</v>
      </c>
      <c r="C56" s="2" t="s">
        <v>20</v>
      </c>
      <c r="D56" s="25" t="s">
        <v>220</v>
      </c>
      <c r="E56" s="67" t="s">
        <v>32</v>
      </c>
      <c r="F56" s="67">
        <v>294000</v>
      </c>
      <c r="G56" s="67" t="s">
        <v>266</v>
      </c>
      <c r="H56" s="67"/>
      <c r="I56" s="2" t="s">
        <v>23</v>
      </c>
      <c r="J56" s="66" t="s">
        <v>16</v>
      </c>
    </row>
    <row r="57" spans="1:10" s="96" customFormat="1" ht="108.75">
      <c r="A57" s="66">
        <v>50</v>
      </c>
      <c r="B57" s="25" t="s">
        <v>102</v>
      </c>
      <c r="C57" s="2" t="s">
        <v>20</v>
      </c>
      <c r="D57" s="25" t="s">
        <v>221</v>
      </c>
      <c r="E57" s="67" t="s">
        <v>32</v>
      </c>
      <c r="F57" s="67">
        <v>260400</v>
      </c>
      <c r="G57" s="67" t="s">
        <v>32</v>
      </c>
      <c r="H57" s="67"/>
      <c r="I57" s="2" t="s">
        <v>23</v>
      </c>
      <c r="J57" s="66" t="s">
        <v>16</v>
      </c>
    </row>
    <row r="58" spans="1:10" s="96" customFormat="1" ht="86.25" customHeight="1">
      <c r="A58" s="66">
        <v>51</v>
      </c>
      <c r="B58" s="25" t="s">
        <v>103</v>
      </c>
      <c r="C58" s="2" t="s">
        <v>20</v>
      </c>
      <c r="D58" s="25" t="s">
        <v>222</v>
      </c>
      <c r="E58" s="67" t="s">
        <v>32</v>
      </c>
      <c r="F58" s="67">
        <v>134400</v>
      </c>
      <c r="G58" s="67" t="s">
        <v>32</v>
      </c>
      <c r="H58" s="67"/>
      <c r="I58" s="2" t="s">
        <v>23</v>
      </c>
      <c r="J58" s="66" t="s">
        <v>16</v>
      </c>
    </row>
    <row r="59" spans="1:10" s="96" customFormat="1" ht="84" customHeight="1">
      <c r="A59" s="66">
        <v>52</v>
      </c>
      <c r="B59" s="25" t="s">
        <v>104</v>
      </c>
      <c r="C59" s="2" t="s">
        <v>20</v>
      </c>
      <c r="D59" s="25" t="s">
        <v>223</v>
      </c>
      <c r="E59" s="67" t="s">
        <v>32</v>
      </c>
      <c r="F59" s="67">
        <v>420000</v>
      </c>
      <c r="G59" s="67" t="s">
        <v>32</v>
      </c>
      <c r="H59" s="67"/>
      <c r="I59" s="2" t="s">
        <v>23</v>
      </c>
      <c r="J59" s="66" t="s">
        <v>16</v>
      </c>
    </row>
    <row r="60" spans="1:10" s="96" customFormat="1" ht="118.5" customHeight="1">
      <c r="A60" s="66">
        <v>53</v>
      </c>
      <c r="B60" s="25" t="s">
        <v>106</v>
      </c>
      <c r="C60" s="2" t="s">
        <v>20</v>
      </c>
      <c r="D60" s="25" t="s">
        <v>224</v>
      </c>
      <c r="E60" s="67" t="s">
        <v>32</v>
      </c>
      <c r="F60" s="67">
        <v>420000</v>
      </c>
      <c r="G60" s="67" t="s">
        <v>32</v>
      </c>
      <c r="H60" s="67"/>
      <c r="I60" s="2" t="s">
        <v>23</v>
      </c>
      <c r="J60" s="66" t="s">
        <v>16</v>
      </c>
    </row>
    <row r="61" spans="1:10" s="96" customFormat="1" ht="102.75" customHeight="1">
      <c r="A61" s="66">
        <v>54</v>
      </c>
      <c r="B61" s="25" t="s">
        <v>107</v>
      </c>
      <c r="C61" s="2" t="s">
        <v>20</v>
      </c>
      <c r="D61" s="25" t="s">
        <v>225</v>
      </c>
      <c r="E61" s="67" t="s">
        <v>32</v>
      </c>
      <c r="F61" s="67">
        <v>126000</v>
      </c>
      <c r="G61" s="67" t="s">
        <v>32</v>
      </c>
      <c r="H61" s="67"/>
      <c r="I61" s="2" t="s">
        <v>23</v>
      </c>
      <c r="J61" s="66" t="s">
        <v>16</v>
      </c>
    </row>
    <row r="62" spans="1:10" s="96" customFormat="1" ht="130.5">
      <c r="A62" s="66">
        <v>55</v>
      </c>
      <c r="B62" s="25" t="s">
        <v>378</v>
      </c>
      <c r="C62" s="2" t="s">
        <v>20</v>
      </c>
      <c r="D62" s="25" t="s">
        <v>310</v>
      </c>
      <c r="E62" s="67"/>
      <c r="F62" s="67"/>
      <c r="G62" s="67">
        <v>126000</v>
      </c>
      <c r="H62" s="67"/>
      <c r="I62" s="2" t="s">
        <v>23</v>
      </c>
      <c r="J62" s="66" t="s">
        <v>16</v>
      </c>
    </row>
    <row r="63" spans="1:10" s="96" customFormat="1" ht="102.75" customHeight="1">
      <c r="A63" s="66">
        <v>56</v>
      </c>
      <c r="B63" s="25" t="s">
        <v>379</v>
      </c>
      <c r="C63" s="2" t="s">
        <v>20</v>
      </c>
      <c r="D63" s="25" t="s">
        <v>311</v>
      </c>
      <c r="E63" s="67" t="s">
        <v>32</v>
      </c>
      <c r="F63" s="67">
        <v>80000</v>
      </c>
      <c r="G63" s="67" t="s">
        <v>32</v>
      </c>
      <c r="H63" s="67"/>
      <c r="I63" s="2" t="s">
        <v>23</v>
      </c>
      <c r="J63" s="66" t="s">
        <v>16</v>
      </c>
    </row>
    <row r="64" spans="1:10" s="96" customFormat="1" ht="89.25" customHeight="1">
      <c r="A64" s="66">
        <v>57</v>
      </c>
      <c r="B64" s="25" t="s">
        <v>380</v>
      </c>
      <c r="C64" s="2" t="s">
        <v>20</v>
      </c>
      <c r="D64" s="25" t="s">
        <v>309</v>
      </c>
      <c r="E64" s="67" t="s">
        <v>32</v>
      </c>
      <c r="F64" s="67" t="s">
        <v>32</v>
      </c>
      <c r="G64" s="67">
        <v>100000</v>
      </c>
      <c r="H64" s="67"/>
      <c r="I64" s="2" t="s">
        <v>23</v>
      </c>
      <c r="J64" s="66" t="s">
        <v>16</v>
      </c>
    </row>
    <row r="65" spans="1:10" s="96" customFormat="1" ht="89.25" customHeight="1">
      <c r="A65" s="66">
        <v>59</v>
      </c>
      <c r="B65" s="25" t="s">
        <v>381</v>
      </c>
      <c r="C65" s="2" t="s">
        <v>20</v>
      </c>
      <c r="D65" s="25" t="s">
        <v>382</v>
      </c>
      <c r="E65" s="67" t="s">
        <v>32</v>
      </c>
      <c r="F65" s="67" t="s">
        <v>32</v>
      </c>
      <c r="G65" s="67">
        <v>4500000</v>
      </c>
      <c r="H65" s="67"/>
      <c r="I65" s="2" t="s">
        <v>23</v>
      </c>
      <c r="J65" s="66" t="s">
        <v>16</v>
      </c>
    </row>
    <row r="66" spans="1:10" s="96" customFormat="1" ht="89.25" customHeight="1">
      <c r="A66" s="66">
        <v>60</v>
      </c>
      <c r="B66" s="2" t="s">
        <v>433</v>
      </c>
      <c r="C66" s="2" t="s">
        <v>314</v>
      </c>
      <c r="D66" s="2" t="s">
        <v>383</v>
      </c>
      <c r="E66" s="67">
        <v>150000</v>
      </c>
      <c r="F66" s="67"/>
      <c r="G66" s="67"/>
      <c r="H66" s="67"/>
      <c r="I66" s="2" t="s">
        <v>23</v>
      </c>
      <c r="J66" s="66" t="s">
        <v>16</v>
      </c>
    </row>
    <row r="67" spans="1:10" s="96" customFormat="1" ht="152.25">
      <c r="A67" s="66">
        <v>61</v>
      </c>
      <c r="B67" s="25" t="s">
        <v>105</v>
      </c>
      <c r="C67" s="2" t="s">
        <v>20</v>
      </c>
      <c r="D67" s="25" t="s">
        <v>226</v>
      </c>
      <c r="E67" s="67" t="s">
        <v>32</v>
      </c>
      <c r="F67" s="67" t="s">
        <v>32</v>
      </c>
      <c r="G67" s="67">
        <v>2520000</v>
      </c>
      <c r="H67" s="67"/>
      <c r="I67" s="2" t="s">
        <v>23</v>
      </c>
      <c r="J67" s="66" t="s">
        <v>16</v>
      </c>
    </row>
    <row r="68" spans="1:10" s="96" customFormat="1" ht="99.75" customHeight="1">
      <c r="A68" s="66">
        <v>62</v>
      </c>
      <c r="B68" s="25" t="s">
        <v>315</v>
      </c>
      <c r="C68" s="2" t="s">
        <v>20</v>
      </c>
      <c r="D68" s="25" t="s">
        <v>227</v>
      </c>
      <c r="E68" s="67" t="s">
        <v>32</v>
      </c>
      <c r="F68" s="67">
        <v>630000</v>
      </c>
      <c r="G68" s="67" t="s">
        <v>32</v>
      </c>
      <c r="H68" s="67"/>
      <c r="I68" s="2" t="s">
        <v>23</v>
      </c>
      <c r="J68" s="66" t="s">
        <v>16</v>
      </c>
    </row>
    <row r="69" spans="1:10" s="96" customFormat="1" ht="108.75">
      <c r="A69" s="66">
        <v>63</v>
      </c>
      <c r="B69" s="25" t="s">
        <v>231</v>
      </c>
      <c r="C69" s="2" t="s">
        <v>20</v>
      </c>
      <c r="D69" s="25" t="s">
        <v>234</v>
      </c>
      <c r="E69" s="67" t="s">
        <v>32</v>
      </c>
      <c r="F69" s="67">
        <v>756000</v>
      </c>
      <c r="G69" s="67" t="s">
        <v>32</v>
      </c>
      <c r="H69" s="67"/>
      <c r="I69" s="2" t="s">
        <v>23</v>
      </c>
      <c r="J69" s="66" t="s">
        <v>16</v>
      </c>
    </row>
    <row r="70" spans="1:10" s="96" customFormat="1" ht="108.75">
      <c r="A70" s="66">
        <v>64</v>
      </c>
      <c r="B70" s="25" t="s">
        <v>232</v>
      </c>
      <c r="C70" s="2" t="s">
        <v>20</v>
      </c>
      <c r="D70" s="25" t="s">
        <v>235</v>
      </c>
      <c r="E70" s="67" t="s">
        <v>32</v>
      </c>
      <c r="F70" s="67">
        <v>756000</v>
      </c>
      <c r="G70" s="67" t="s">
        <v>32</v>
      </c>
      <c r="H70" s="67"/>
      <c r="I70" s="2" t="s">
        <v>23</v>
      </c>
      <c r="J70" s="66" t="s">
        <v>16</v>
      </c>
    </row>
    <row r="71" spans="1:10" s="96" customFormat="1" ht="108.75">
      <c r="A71" s="66">
        <v>65</v>
      </c>
      <c r="B71" s="25" t="s">
        <v>233</v>
      </c>
      <c r="C71" s="2" t="s">
        <v>20</v>
      </c>
      <c r="D71" s="25" t="s">
        <v>496</v>
      </c>
      <c r="E71" s="67" t="s">
        <v>32</v>
      </c>
      <c r="F71" s="67">
        <f>178200+202500</f>
        <v>380700</v>
      </c>
      <c r="G71" s="67" t="s">
        <v>32</v>
      </c>
      <c r="H71" s="67"/>
      <c r="I71" s="2" t="s">
        <v>23</v>
      </c>
      <c r="J71" s="66" t="s">
        <v>16</v>
      </c>
    </row>
    <row r="72" spans="1:10" s="96" customFormat="1" ht="84" customHeight="1">
      <c r="A72" s="66">
        <v>66</v>
      </c>
      <c r="B72" s="25" t="s">
        <v>119</v>
      </c>
      <c r="C72" s="2" t="s">
        <v>20</v>
      </c>
      <c r="D72" s="25" t="s">
        <v>228</v>
      </c>
      <c r="E72" s="67" t="s">
        <v>32</v>
      </c>
      <c r="F72" s="67">
        <v>1050000</v>
      </c>
      <c r="G72" s="67" t="s">
        <v>32</v>
      </c>
      <c r="H72" s="67"/>
      <c r="I72" s="2" t="s">
        <v>23</v>
      </c>
      <c r="J72" s="66" t="s">
        <v>16</v>
      </c>
    </row>
    <row r="73" spans="1:10" s="96" customFormat="1" ht="82.5" customHeight="1">
      <c r="A73" s="66">
        <v>67</v>
      </c>
      <c r="B73" s="25" t="s">
        <v>120</v>
      </c>
      <c r="C73" s="2" t="s">
        <v>20</v>
      </c>
      <c r="D73" s="25" t="s">
        <v>229</v>
      </c>
      <c r="E73" s="67" t="s">
        <v>32</v>
      </c>
      <c r="F73" s="67">
        <v>126000</v>
      </c>
      <c r="G73" s="67" t="s">
        <v>32</v>
      </c>
      <c r="H73" s="67"/>
      <c r="I73" s="2" t="s">
        <v>23</v>
      </c>
      <c r="J73" s="66" t="s">
        <v>16</v>
      </c>
    </row>
    <row r="74" spans="1:10" s="96" customFormat="1" ht="82.5" customHeight="1">
      <c r="A74" s="66">
        <v>68</v>
      </c>
      <c r="B74" s="25" t="s">
        <v>121</v>
      </c>
      <c r="C74" s="2" t="s">
        <v>20</v>
      </c>
      <c r="D74" s="25" t="s">
        <v>230</v>
      </c>
      <c r="E74" s="67" t="s">
        <v>32</v>
      </c>
      <c r="F74" s="67">
        <v>756000</v>
      </c>
      <c r="G74" s="67" t="s">
        <v>32</v>
      </c>
      <c r="H74" s="67"/>
      <c r="I74" s="2" t="s">
        <v>23</v>
      </c>
      <c r="J74" s="66" t="s">
        <v>16</v>
      </c>
    </row>
    <row r="75" spans="1:10" s="96" customFormat="1" ht="82.5" customHeight="1">
      <c r="A75" s="66">
        <v>69</v>
      </c>
      <c r="B75" s="25" t="s">
        <v>122</v>
      </c>
      <c r="C75" s="2" t="s">
        <v>20</v>
      </c>
      <c r="D75" s="25" t="s">
        <v>236</v>
      </c>
      <c r="E75" s="67" t="s">
        <v>32</v>
      </c>
      <c r="F75" s="67">
        <v>420000</v>
      </c>
      <c r="G75" s="67" t="s">
        <v>32</v>
      </c>
      <c r="H75" s="67"/>
      <c r="I75" s="2" t="s">
        <v>23</v>
      </c>
      <c r="J75" s="66" t="s">
        <v>16</v>
      </c>
    </row>
    <row r="76" spans="1:10" s="96" customFormat="1" ht="108.75">
      <c r="A76" s="66">
        <v>70</v>
      </c>
      <c r="B76" s="25" t="s">
        <v>123</v>
      </c>
      <c r="C76" s="2" t="s">
        <v>20</v>
      </c>
      <c r="D76" s="25" t="s">
        <v>240</v>
      </c>
      <c r="E76" s="67" t="s">
        <v>32</v>
      </c>
      <c r="F76" s="67">
        <v>210000</v>
      </c>
      <c r="G76" s="67" t="s">
        <v>32</v>
      </c>
      <c r="H76" s="67"/>
      <c r="I76" s="2" t="s">
        <v>23</v>
      </c>
      <c r="J76" s="66" t="s">
        <v>16</v>
      </c>
    </row>
    <row r="77" spans="1:10" s="96" customFormat="1" ht="108.75">
      <c r="A77" s="66">
        <v>71</v>
      </c>
      <c r="B77" s="25" t="s">
        <v>124</v>
      </c>
      <c r="C77" s="2" t="s">
        <v>20</v>
      </c>
      <c r="D77" s="25" t="s">
        <v>241</v>
      </c>
      <c r="E77" s="67" t="s">
        <v>32</v>
      </c>
      <c r="F77" s="67">
        <v>210000</v>
      </c>
      <c r="G77" s="67" t="s">
        <v>32</v>
      </c>
      <c r="H77" s="67"/>
      <c r="I77" s="2" t="s">
        <v>23</v>
      </c>
      <c r="J77" s="66" t="s">
        <v>16</v>
      </c>
    </row>
    <row r="78" spans="1:10" s="96" customFormat="1" ht="106.5" customHeight="1">
      <c r="A78" s="66">
        <v>72</v>
      </c>
      <c r="B78" s="25" t="s">
        <v>128</v>
      </c>
      <c r="C78" s="2" t="s">
        <v>20</v>
      </c>
      <c r="D78" s="25" t="s">
        <v>242</v>
      </c>
      <c r="E78" s="67" t="s">
        <v>32</v>
      </c>
      <c r="F78" s="67">
        <v>420000</v>
      </c>
      <c r="G78" s="67" t="s">
        <v>32</v>
      </c>
      <c r="H78" s="67"/>
      <c r="I78" s="2" t="s">
        <v>23</v>
      </c>
      <c r="J78" s="66" t="s">
        <v>16</v>
      </c>
    </row>
    <row r="79" spans="1:10" s="96" customFormat="1" ht="115.5" customHeight="1">
      <c r="A79" s="66">
        <v>73</v>
      </c>
      <c r="B79" s="25" t="s">
        <v>129</v>
      </c>
      <c r="C79" s="2" t="s">
        <v>20</v>
      </c>
      <c r="D79" s="25" t="s">
        <v>246</v>
      </c>
      <c r="E79" s="67" t="s">
        <v>32</v>
      </c>
      <c r="F79" s="67">
        <v>420000</v>
      </c>
      <c r="G79" s="67" t="s">
        <v>32</v>
      </c>
      <c r="H79" s="67"/>
      <c r="I79" s="2" t="s">
        <v>23</v>
      </c>
      <c r="J79" s="66" t="s">
        <v>16</v>
      </c>
    </row>
    <row r="80" spans="1:10" s="96" customFormat="1" ht="103.5" customHeight="1">
      <c r="A80" s="66">
        <v>74</v>
      </c>
      <c r="B80" s="25" t="s">
        <v>125</v>
      </c>
      <c r="C80" s="2" t="s">
        <v>20</v>
      </c>
      <c r="D80" s="25" t="s">
        <v>243</v>
      </c>
      <c r="E80" s="67" t="s">
        <v>32</v>
      </c>
      <c r="F80" s="67">
        <v>294000</v>
      </c>
      <c r="G80" s="67" t="s">
        <v>32</v>
      </c>
      <c r="H80" s="67"/>
      <c r="I80" s="2" t="s">
        <v>23</v>
      </c>
      <c r="J80" s="66" t="s">
        <v>16</v>
      </c>
    </row>
    <row r="81" spans="1:10" s="96" customFormat="1" ht="130.5">
      <c r="A81" s="66">
        <v>75</v>
      </c>
      <c r="B81" s="25" t="s">
        <v>130</v>
      </c>
      <c r="C81" s="2" t="s">
        <v>20</v>
      </c>
      <c r="D81" s="25" t="s">
        <v>244</v>
      </c>
      <c r="E81" s="67" t="s">
        <v>32</v>
      </c>
      <c r="F81" s="67">
        <v>420000</v>
      </c>
      <c r="G81" s="67" t="s">
        <v>32</v>
      </c>
      <c r="H81" s="67"/>
      <c r="I81" s="2" t="s">
        <v>23</v>
      </c>
      <c r="J81" s="66" t="s">
        <v>16</v>
      </c>
    </row>
    <row r="82" spans="1:10" s="96" customFormat="1" ht="130.5">
      <c r="A82" s="66">
        <v>77</v>
      </c>
      <c r="B82" s="25" t="s">
        <v>126</v>
      </c>
      <c r="C82" s="2" t="s">
        <v>20</v>
      </c>
      <c r="D82" s="25" t="s">
        <v>369</v>
      </c>
      <c r="E82" s="67" t="s">
        <v>32</v>
      </c>
      <c r="F82" s="189">
        <v>4200000</v>
      </c>
      <c r="G82" s="67" t="s">
        <v>32</v>
      </c>
      <c r="H82" s="67"/>
      <c r="I82" s="2" t="s">
        <v>23</v>
      </c>
      <c r="J82" s="66" t="s">
        <v>16</v>
      </c>
    </row>
    <row r="83" spans="1:10" s="96" customFormat="1" ht="152.25">
      <c r="A83" s="66">
        <v>78</v>
      </c>
      <c r="B83" s="25" t="s">
        <v>127</v>
      </c>
      <c r="C83" s="2" t="s">
        <v>20</v>
      </c>
      <c r="D83" s="25" t="s">
        <v>245</v>
      </c>
      <c r="E83" s="67" t="s">
        <v>32</v>
      </c>
      <c r="F83" s="67" t="s">
        <v>32</v>
      </c>
      <c r="G83" s="67">
        <v>3360000</v>
      </c>
      <c r="H83" s="67"/>
      <c r="I83" s="2" t="s">
        <v>23</v>
      </c>
      <c r="J83" s="66" t="s">
        <v>16</v>
      </c>
    </row>
    <row r="84" spans="1:10" s="96" customFormat="1" ht="87">
      <c r="A84" s="66">
        <v>79</v>
      </c>
      <c r="B84" s="25" t="s">
        <v>384</v>
      </c>
      <c r="C84" s="2" t="s">
        <v>20</v>
      </c>
      <c r="D84" s="25" t="s">
        <v>334</v>
      </c>
      <c r="E84" s="67" t="s">
        <v>32</v>
      </c>
      <c r="F84" s="67" t="s">
        <v>32</v>
      </c>
      <c r="G84" s="67">
        <v>750000</v>
      </c>
      <c r="H84" s="67"/>
      <c r="I84" s="2" t="s">
        <v>23</v>
      </c>
      <c r="J84" s="66" t="s">
        <v>16</v>
      </c>
    </row>
    <row r="85" spans="1:10" s="96" customFormat="1" ht="87">
      <c r="A85" s="66">
        <v>80</v>
      </c>
      <c r="B85" s="25" t="s">
        <v>385</v>
      </c>
      <c r="C85" s="2" t="s">
        <v>20</v>
      </c>
      <c r="D85" s="25" t="s">
        <v>340</v>
      </c>
      <c r="E85" s="67" t="s">
        <v>32</v>
      </c>
      <c r="F85" s="67">
        <v>120000</v>
      </c>
      <c r="G85" s="67" t="s">
        <v>32</v>
      </c>
      <c r="H85" s="67"/>
      <c r="I85" s="2" t="s">
        <v>23</v>
      </c>
      <c r="J85" s="66" t="s">
        <v>16</v>
      </c>
    </row>
    <row r="86" spans="1:10" s="96" customFormat="1" ht="87">
      <c r="A86" s="66">
        <v>81</v>
      </c>
      <c r="B86" s="25" t="s">
        <v>386</v>
      </c>
      <c r="C86" s="2" t="s">
        <v>20</v>
      </c>
      <c r="D86" s="25" t="s">
        <v>339</v>
      </c>
      <c r="E86" s="67" t="s">
        <v>32</v>
      </c>
      <c r="F86" s="67">
        <v>120000</v>
      </c>
      <c r="G86" s="67" t="s">
        <v>32</v>
      </c>
      <c r="H86" s="67"/>
      <c r="I86" s="2" t="s">
        <v>23</v>
      </c>
      <c r="J86" s="66" t="s">
        <v>16</v>
      </c>
    </row>
    <row r="87" spans="1:10" s="96" customFormat="1" ht="87">
      <c r="A87" s="66">
        <v>82</v>
      </c>
      <c r="B87" s="25" t="s">
        <v>387</v>
      </c>
      <c r="C87" s="2" t="s">
        <v>20</v>
      </c>
      <c r="D87" s="25" t="s">
        <v>335</v>
      </c>
      <c r="E87" s="67" t="s">
        <v>32</v>
      </c>
      <c r="F87" s="67">
        <v>90000</v>
      </c>
      <c r="G87" s="67" t="s">
        <v>32</v>
      </c>
      <c r="H87" s="67"/>
      <c r="I87" s="2" t="s">
        <v>23</v>
      </c>
      <c r="J87" s="66" t="s">
        <v>16</v>
      </c>
    </row>
    <row r="88" spans="1:10" s="96" customFormat="1" ht="87">
      <c r="A88" s="66">
        <v>83</v>
      </c>
      <c r="B88" s="25" t="s">
        <v>388</v>
      </c>
      <c r="C88" s="2" t="s">
        <v>20</v>
      </c>
      <c r="D88" s="25" t="s">
        <v>336</v>
      </c>
      <c r="E88" s="67" t="s">
        <v>32</v>
      </c>
      <c r="F88" s="67">
        <v>90000</v>
      </c>
      <c r="G88" s="67" t="s">
        <v>32</v>
      </c>
      <c r="H88" s="67"/>
      <c r="I88" s="2" t="s">
        <v>23</v>
      </c>
      <c r="J88" s="66" t="s">
        <v>16</v>
      </c>
    </row>
    <row r="89" spans="1:10" s="96" customFormat="1" ht="87">
      <c r="A89" s="66">
        <v>84</v>
      </c>
      <c r="B89" s="25" t="s">
        <v>389</v>
      </c>
      <c r="C89" s="2" t="s">
        <v>20</v>
      </c>
      <c r="D89" s="25" t="s">
        <v>338</v>
      </c>
      <c r="E89" s="67" t="s">
        <v>32</v>
      </c>
      <c r="F89" s="67" t="s">
        <v>32</v>
      </c>
      <c r="G89" s="67">
        <v>120000</v>
      </c>
      <c r="H89" s="67"/>
      <c r="I89" s="2" t="s">
        <v>23</v>
      </c>
      <c r="J89" s="66" t="s">
        <v>16</v>
      </c>
    </row>
    <row r="90" spans="1:10" s="96" customFormat="1" ht="87">
      <c r="A90" s="66">
        <v>85</v>
      </c>
      <c r="B90" s="25" t="s">
        <v>390</v>
      </c>
      <c r="C90" s="2" t="s">
        <v>20</v>
      </c>
      <c r="D90" s="25" t="s">
        <v>337</v>
      </c>
      <c r="E90" s="67"/>
      <c r="F90" s="67"/>
      <c r="G90" s="67">
        <v>296000</v>
      </c>
      <c r="H90" s="67"/>
      <c r="I90" s="2" t="s">
        <v>23</v>
      </c>
      <c r="J90" s="66" t="s">
        <v>16</v>
      </c>
    </row>
    <row r="91" spans="1:10" s="96" customFormat="1" ht="87">
      <c r="A91" s="66">
        <v>86</v>
      </c>
      <c r="B91" s="25" t="s">
        <v>451</v>
      </c>
      <c r="C91" s="2" t="s">
        <v>20</v>
      </c>
      <c r="D91" s="25" t="s">
        <v>370</v>
      </c>
      <c r="E91" s="67" t="s">
        <v>32</v>
      </c>
      <c r="F91" s="67" t="s">
        <v>32</v>
      </c>
      <c r="G91" s="67">
        <v>555000</v>
      </c>
      <c r="H91" s="67"/>
      <c r="I91" s="2" t="s">
        <v>23</v>
      </c>
      <c r="J91" s="66" t="s">
        <v>16</v>
      </c>
    </row>
    <row r="92" spans="1:10" s="59" customFormat="1" ht="87">
      <c r="A92" s="66">
        <v>87</v>
      </c>
      <c r="B92" s="25" t="s">
        <v>46</v>
      </c>
      <c r="C92" s="2" t="s">
        <v>20</v>
      </c>
      <c r="D92" s="25" t="s">
        <v>47</v>
      </c>
      <c r="E92" s="67">
        <v>200000</v>
      </c>
      <c r="F92" s="67">
        <v>200000</v>
      </c>
      <c r="G92" s="67">
        <v>200000</v>
      </c>
      <c r="H92" s="67"/>
      <c r="I92" s="2" t="s">
        <v>23</v>
      </c>
      <c r="J92" s="66" t="s">
        <v>16</v>
      </c>
    </row>
    <row r="93" spans="1:10" s="96" customFormat="1" ht="217.5">
      <c r="A93" s="66">
        <v>88</v>
      </c>
      <c r="B93" s="25" t="s">
        <v>371</v>
      </c>
      <c r="C93" s="2" t="s">
        <v>20</v>
      </c>
      <c r="D93" s="25" t="s">
        <v>177</v>
      </c>
      <c r="E93" s="67" t="s">
        <v>32</v>
      </c>
      <c r="F93" s="67" t="s">
        <v>32</v>
      </c>
      <c r="G93" s="67">
        <v>9192000</v>
      </c>
      <c r="H93" s="67"/>
      <c r="I93" s="2" t="s">
        <v>23</v>
      </c>
      <c r="J93" s="66" t="s">
        <v>16</v>
      </c>
    </row>
    <row r="94" spans="1:10" s="96" customFormat="1" ht="201" customHeight="1">
      <c r="A94" s="66">
        <v>89</v>
      </c>
      <c r="B94" s="25" t="s">
        <v>175</v>
      </c>
      <c r="C94" s="2" t="s">
        <v>20</v>
      </c>
      <c r="D94" s="25" t="s">
        <v>176</v>
      </c>
      <c r="E94" s="67" t="s">
        <v>32</v>
      </c>
      <c r="F94" s="67" t="s">
        <v>32</v>
      </c>
      <c r="G94" s="67">
        <v>10000000</v>
      </c>
      <c r="H94" s="67"/>
      <c r="I94" s="2" t="s">
        <v>23</v>
      </c>
      <c r="J94" s="66" t="s">
        <v>16</v>
      </c>
    </row>
    <row r="95" spans="1:10" s="96" customFormat="1" ht="261">
      <c r="A95" s="66">
        <v>90</v>
      </c>
      <c r="B95" s="25" t="s">
        <v>482</v>
      </c>
      <c r="C95" s="2" t="s">
        <v>20</v>
      </c>
      <c r="D95" s="25" t="s">
        <v>178</v>
      </c>
      <c r="E95" s="67" t="s">
        <v>32</v>
      </c>
      <c r="F95" s="67" t="s">
        <v>32</v>
      </c>
      <c r="G95" s="67">
        <v>2000000</v>
      </c>
      <c r="H95" s="67"/>
      <c r="I95" s="2" t="s">
        <v>23</v>
      </c>
      <c r="J95" s="66" t="s">
        <v>16</v>
      </c>
    </row>
    <row r="96" spans="1:10" s="96" customFormat="1" ht="96">
      <c r="A96" s="66">
        <v>91</v>
      </c>
      <c r="B96" s="62" t="s">
        <v>257</v>
      </c>
      <c r="C96" s="62" t="s">
        <v>20</v>
      </c>
      <c r="D96" s="62" t="s">
        <v>258</v>
      </c>
      <c r="E96" s="108">
        <v>1415000</v>
      </c>
      <c r="F96" s="109" t="s">
        <v>32</v>
      </c>
      <c r="G96" s="109" t="s">
        <v>32</v>
      </c>
      <c r="H96" s="109"/>
      <c r="I96" s="62" t="s">
        <v>23</v>
      </c>
      <c r="J96" s="190" t="s">
        <v>16</v>
      </c>
    </row>
    <row r="97" spans="1:10" s="96" customFormat="1" ht="24">
      <c r="A97" s="60"/>
      <c r="B97" s="58"/>
      <c r="C97" s="64"/>
      <c r="D97" s="64"/>
      <c r="E97" s="112">
        <f>SUM(E9:E96)</f>
        <v>4135000</v>
      </c>
      <c r="F97" s="112">
        <f>SUM(F9:F96)</f>
        <v>32707500</v>
      </c>
      <c r="G97" s="112">
        <f>SUM(G9:G96)</f>
        <v>48052000</v>
      </c>
      <c r="H97" s="112"/>
      <c r="I97" s="64"/>
      <c r="J97" s="65"/>
    </row>
    <row r="98" spans="2:8" ht="23.25">
      <c r="B98" s="104"/>
      <c r="E98" s="105">
        <f>SUM(E9:E95)</f>
        <v>2720000</v>
      </c>
      <c r="F98" s="105">
        <f>SUM(F9:F95)</f>
        <v>32707500</v>
      </c>
      <c r="G98" s="105">
        <f>SUM(G9:G95)</f>
        <v>48052000</v>
      </c>
      <c r="H98" s="105"/>
    </row>
    <row r="99" spans="4:10" ht="21.75">
      <c r="D99" s="72"/>
      <c r="E99" s="72">
        <f>COUNTIF(E9:E96,"-")</f>
        <v>74</v>
      </c>
      <c r="F99" s="72">
        <f>COUNTIF(F9:F96,"-")</f>
        <v>23</v>
      </c>
      <c r="G99" s="72">
        <f>COUNTIF(G9:G96,"-")</f>
        <v>47</v>
      </c>
      <c r="H99" s="72"/>
      <c r="I99" s="72"/>
      <c r="J99" s="72"/>
    </row>
  </sheetData>
  <sheetProtection/>
  <mergeCells count="4">
    <mergeCell ref="A1:J1"/>
    <mergeCell ref="A2:J2"/>
    <mergeCell ref="A3:J3"/>
    <mergeCell ref="E6:G6"/>
  </mergeCells>
  <printOptions/>
  <pageMargins left="0.2755905511811024" right="0.2755905511811024" top="0.4724409448818898" bottom="0.3937007874015748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6">
      <selection activeCell="B17" sqref="B17:J18"/>
    </sheetView>
  </sheetViews>
  <sheetFormatPr defaultColWidth="9.140625" defaultRowHeight="12.75"/>
  <cols>
    <col min="1" max="1" width="4.421875" style="97" customWidth="1"/>
    <col min="2" max="2" width="25.7109375" style="72" customWidth="1"/>
    <col min="3" max="3" width="19.57421875" style="72" bestFit="1" customWidth="1"/>
    <col min="4" max="4" width="20.28125" style="72" customWidth="1"/>
    <col min="5" max="5" width="10.8515625" style="98" customWidth="1"/>
    <col min="6" max="6" width="10.421875" style="98" customWidth="1"/>
    <col min="7" max="7" width="10.8515625" style="98" customWidth="1"/>
    <col min="8" max="8" width="11.57421875" style="98" customWidth="1"/>
    <col min="9" max="9" width="17.7109375" style="97" customWidth="1"/>
    <col min="10" max="10" width="11.8515625" style="97" customWidth="1"/>
    <col min="11" max="16384" width="9.140625" style="72" customWidth="1"/>
  </cols>
  <sheetData>
    <row r="1" spans="1:10" ht="21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1.75">
      <c r="A2" s="150" t="s">
        <v>396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50" t="s">
        <v>12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8" s="73" customFormat="1" ht="21.75">
      <c r="A4" s="73">
        <v>4</v>
      </c>
      <c r="B4" s="74" t="s">
        <v>13</v>
      </c>
      <c r="E4" s="75"/>
      <c r="F4" s="75"/>
      <c r="G4" s="75"/>
      <c r="H4" s="75"/>
    </row>
    <row r="5" spans="1:8" s="73" customFormat="1" ht="21.75">
      <c r="A5" s="74">
        <v>4.2</v>
      </c>
      <c r="B5" s="73" t="s">
        <v>154</v>
      </c>
      <c r="E5" s="75"/>
      <c r="F5" s="75"/>
      <c r="G5" s="75"/>
      <c r="H5" s="75"/>
    </row>
    <row r="6" spans="1:10" s="71" customFormat="1" ht="21.75">
      <c r="A6" s="76" t="s">
        <v>1</v>
      </c>
      <c r="B6" s="77" t="s">
        <v>2</v>
      </c>
      <c r="C6" s="77" t="s">
        <v>3</v>
      </c>
      <c r="D6" s="78" t="s">
        <v>4</v>
      </c>
      <c r="E6" s="151" t="s">
        <v>5</v>
      </c>
      <c r="F6" s="152"/>
      <c r="G6" s="153"/>
      <c r="H6" s="114" t="s">
        <v>397</v>
      </c>
      <c r="I6" s="77" t="s">
        <v>7</v>
      </c>
      <c r="J6" s="79" t="s">
        <v>9</v>
      </c>
    </row>
    <row r="7" spans="1:10" s="71" customFormat="1" ht="21.75">
      <c r="A7" s="80"/>
      <c r="B7" s="81"/>
      <c r="C7" s="82"/>
      <c r="D7" s="83" t="s">
        <v>11</v>
      </c>
      <c r="E7" s="84" t="s">
        <v>43</v>
      </c>
      <c r="F7" s="85" t="s">
        <v>61</v>
      </c>
      <c r="G7" s="86" t="s">
        <v>269</v>
      </c>
      <c r="H7" s="115" t="s">
        <v>398</v>
      </c>
      <c r="I7" s="81" t="s">
        <v>8</v>
      </c>
      <c r="J7" s="87" t="s">
        <v>10</v>
      </c>
    </row>
    <row r="8" spans="1:10" s="71" customFormat="1" ht="21.75">
      <c r="A8" s="88"/>
      <c r="B8" s="89"/>
      <c r="C8" s="90"/>
      <c r="D8" s="91"/>
      <c r="E8" s="92" t="s">
        <v>6</v>
      </c>
      <c r="F8" s="93" t="s">
        <v>6</v>
      </c>
      <c r="G8" s="94" t="s">
        <v>6</v>
      </c>
      <c r="H8" s="94"/>
      <c r="I8" s="89"/>
      <c r="J8" s="95"/>
    </row>
    <row r="9" spans="1:10" s="59" customFormat="1" ht="130.5">
      <c r="A9" s="49">
        <v>1</v>
      </c>
      <c r="B9" s="25" t="s">
        <v>467</v>
      </c>
      <c r="C9" s="2" t="s">
        <v>26</v>
      </c>
      <c r="D9" s="25" t="s">
        <v>44</v>
      </c>
      <c r="E9" s="57">
        <v>200000</v>
      </c>
      <c r="F9" s="57" t="s">
        <v>32</v>
      </c>
      <c r="G9" s="57" t="s">
        <v>32</v>
      </c>
      <c r="H9" s="57"/>
      <c r="I9" s="2" t="s">
        <v>25</v>
      </c>
      <c r="J9" s="4" t="s">
        <v>16</v>
      </c>
    </row>
    <row r="10" spans="1:10" s="59" customFormat="1" ht="87">
      <c r="A10" s="99">
        <v>2</v>
      </c>
      <c r="B10" s="25" t="s">
        <v>68</v>
      </c>
      <c r="C10" s="2" t="s">
        <v>26</v>
      </c>
      <c r="D10" s="25" t="s">
        <v>237</v>
      </c>
      <c r="E10" s="147" t="s">
        <v>32</v>
      </c>
      <c r="F10" s="57" t="s">
        <v>32</v>
      </c>
      <c r="G10" s="57">
        <v>200000</v>
      </c>
      <c r="H10" s="57"/>
      <c r="I10" s="2" t="s">
        <v>25</v>
      </c>
      <c r="J10" s="4" t="s">
        <v>16</v>
      </c>
    </row>
    <row r="11" spans="1:10" s="59" customFormat="1" ht="87">
      <c r="A11" s="99">
        <v>3</v>
      </c>
      <c r="B11" s="25" t="s">
        <v>466</v>
      </c>
      <c r="C11" s="2" t="s">
        <v>26</v>
      </c>
      <c r="D11" s="25" t="s">
        <v>468</v>
      </c>
      <c r="E11" s="147" t="s">
        <v>32</v>
      </c>
      <c r="F11" s="57">
        <v>200000</v>
      </c>
      <c r="G11" s="57" t="s">
        <v>32</v>
      </c>
      <c r="H11" s="57"/>
      <c r="I11" s="2" t="s">
        <v>25</v>
      </c>
      <c r="J11" s="4" t="s">
        <v>16</v>
      </c>
    </row>
    <row r="12" spans="1:10" s="59" customFormat="1" ht="87">
      <c r="A12" s="49">
        <v>4</v>
      </c>
      <c r="B12" s="121" t="s">
        <v>70</v>
      </c>
      <c r="C12" s="2" t="s">
        <v>26</v>
      </c>
      <c r="D12" s="25" t="s">
        <v>72</v>
      </c>
      <c r="E12" s="57" t="s">
        <v>32</v>
      </c>
      <c r="F12" s="57">
        <v>300000</v>
      </c>
      <c r="G12" s="57" t="s">
        <v>32</v>
      </c>
      <c r="H12" s="57"/>
      <c r="I12" s="2" t="s">
        <v>25</v>
      </c>
      <c r="J12" s="4" t="s">
        <v>16</v>
      </c>
    </row>
    <row r="13" spans="1:10" s="59" customFormat="1" ht="87">
      <c r="A13" s="49">
        <v>5</v>
      </c>
      <c r="B13" s="121" t="s">
        <v>99</v>
      </c>
      <c r="C13" s="2" t="s">
        <v>26</v>
      </c>
      <c r="D13" s="25" t="s">
        <v>87</v>
      </c>
      <c r="E13" s="57" t="s">
        <v>32</v>
      </c>
      <c r="F13" s="57">
        <v>300000</v>
      </c>
      <c r="G13" s="57" t="s">
        <v>32</v>
      </c>
      <c r="H13" s="57"/>
      <c r="I13" s="2" t="s">
        <v>25</v>
      </c>
      <c r="J13" s="4" t="s">
        <v>16</v>
      </c>
    </row>
    <row r="14" spans="1:10" s="59" customFormat="1" ht="87">
      <c r="A14" s="49">
        <v>6</v>
      </c>
      <c r="B14" s="25" t="s">
        <v>37</v>
      </c>
      <c r="C14" s="2" t="s">
        <v>26</v>
      </c>
      <c r="D14" s="25" t="s">
        <v>24</v>
      </c>
      <c r="E14" s="57" t="s">
        <v>32</v>
      </c>
      <c r="F14" s="57">
        <v>300000</v>
      </c>
      <c r="G14" s="57" t="s">
        <v>32</v>
      </c>
      <c r="H14" s="57"/>
      <c r="I14" s="2" t="s">
        <v>25</v>
      </c>
      <c r="J14" s="4" t="s">
        <v>16</v>
      </c>
    </row>
    <row r="15" spans="1:10" s="96" customFormat="1" ht="87">
      <c r="A15" s="49">
        <v>8</v>
      </c>
      <c r="B15" s="25" t="s">
        <v>51</v>
      </c>
      <c r="C15" s="2" t="s">
        <v>26</v>
      </c>
      <c r="D15" s="25" t="s">
        <v>52</v>
      </c>
      <c r="E15" s="57" t="s">
        <v>32</v>
      </c>
      <c r="F15" s="57" t="s">
        <v>32</v>
      </c>
      <c r="G15" s="57">
        <v>300000</v>
      </c>
      <c r="H15" s="57"/>
      <c r="I15" s="2" t="s">
        <v>25</v>
      </c>
      <c r="J15" s="4" t="s">
        <v>16</v>
      </c>
    </row>
    <row r="16" spans="1:10" s="96" customFormat="1" ht="87">
      <c r="A16" s="49">
        <v>9</v>
      </c>
      <c r="B16" s="25" t="s">
        <v>97</v>
      </c>
      <c r="C16" s="2" t="s">
        <v>26</v>
      </c>
      <c r="D16" s="25" t="s">
        <v>98</v>
      </c>
      <c r="E16" s="57" t="s">
        <v>32</v>
      </c>
      <c r="F16" s="57" t="s">
        <v>32</v>
      </c>
      <c r="G16" s="57">
        <v>300000</v>
      </c>
      <c r="H16" s="57"/>
      <c r="I16" s="2" t="s">
        <v>25</v>
      </c>
      <c r="J16" s="4" t="s">
        <v>16</v>
      </c>
    </row>
    <row r="17" spans="1:10" s="96" customFormat="1" ht="87">
      <c r="A17" s="49">
        <v>10</v>
      </c>
      <c r="B17" s="25" t="s">
        <v>115</v>
      </c>
      <c r="C17" s="2" t="s">
        <v>26</v>
      </c>
      <c r="D17" s="25" t="s">
        <v>118</v>
      </c>
      <c r="E17" s="57" t="s">
        <v>32</v>
      </c>
      <c r="F17" s="57" t="s">
        <v>32</v>
      </c>
      <c r="G17" s="57">
        <v>300000</v>
      </c>
      <c r="H17" s="57"/>
      <c r="I17" s="2" t="s">
        <v>25</v>
      </c>
      <c r="J17" s="66" t="s">
        <v>16</v>
      </c>
    </row>
    <row r="18" spans="1:10" s="96" customFormat="1" ht="87">
      <c r="A18" s="49">
        <v>11</v>
      </c>
      <c r="B18" s="25" t="s">
        <v>116</v>
      </c>
      <c r="C18" s="2" t="s">
        <v>26</v>
      </c>
      <c r="D18" s="25" t="s">
        <v>117</v>
      </c>
      <c r="E18" s="57" t="s">
        <v>32</v>
      </c>
      <c r="F18" s="57" t="s">
        <v>32</v>
      </c>
      <c r="G18" s="57">
        <v>300000</v>
      </c>
      <c r="H18" s="57"/>
      <c r="I18" s="2" t="s">
        <v>25</v>
      </c>
      <c r="J18" s="66" t="s">
        <v>16</v>
      </c>
    </row>
    <row r="19" spans="1:10" s="96" customFormat="1" ht="87">
      <c r="A19" s="49">
        <v>12</v>
      </c>
      <c r="B19" s="25" t="s">
        <v>270</v>
      </c>
      <c r="C19" s="2" t="s">
        <v>26</v>
      </c>
      <c r="D19" s="25" t="s">
        <v>69</v>
      </c>
      <c r="E19" s="57" t="s">
        <v>32</v>
      </c>
      <c r="F19" s="57" t="s">
        <v>32</v>
      </c>
      <c r="G19" s="57">
        <v>300000</v>
      </c>
      <c r="H19" s="57"/>
      <c r="I19" s="2" t="s">
        <v>25</v>
      </c>
      <c r="J19" s="4" t="s">
        <v>16</v>
      </c>
    </row>
    <row r="20" spans="1:10" s="96" customFormat="1" ht="87">
      <c r="A20" s="49">
        <v>13</v>
      </c>
      <c r="B20" s="25" t="s">
        <v>59</v>
      </c>
      <c r="C20" s="2" t="s">
        <v>26</v>
      </c>
      <c r="D20" s="25" t="s">
        <v>238</v>
      </c>
      <c r="E20" s="57">
        <v>1000000</v>
      </c>
      <c r="F20" s="57">
        <v>1000000</v>
      </c>
      <c r="G20" s="57">
        <v>1000000</v>
      </c>
      <c r="H20" s="57"/>
      <c r="I20" s="2" t="s">
        <v>25</v>
      </c>
      <c r="J20" s="4" t="s">
        <v>16</v>
      </c>
    </row>
    <row r="21" spans="1:10" ht="87">
      <c r="A21" s="49">
        <v>14</v>
      </c>
      <c r="B21" s="25" t="s">
        <v>71</v>
      </c>
      <c r="C21" s="2" t="s">
        <v>26</v>
      </c>
      <c r="D21" s="25" t="s">
        <v>239</v>
      </c>
      <c r="E21" s="57">
        <v>100000</v>
      </c>
      <c r="F21" s="57">
        <v>100000</v>
      </c>
      <c r="G21" s="57">
        <v>100000</v>
      </c>
      <c r="H21" s="57"/>
      <c r="I21" s="2" t="s">
        <v>25</v>
      </c>
      <c r="J21" s="4" t="s">
        <v>16</v>
      </c>
    </row>
    <row r="22" spans="5:7" ht="21.75">
      <c r="E22" s="98">
        <f>SUM(E9:E21)</f>
        <v>1300000</v>
      </c>
      <c r="F22" s="98">
        <f>SUM(F9:F21)</f>
        <v>2200000</v>
      </c>
      <c r="G22" s="98">
        <f>SUM(G9:G21)</f>
        <v>2800000</v>
      </c>
    </row>
    <row r="24" spans="5:7" ht="21.75">
      <c r="E24" s="98">
        <f>COUNTIF(E9:E21,"-")</f>
        <v>10</v>
      </c>
      <c r="F24" s="98">
        <f>COUNTIF(F9:F21,"-")</f>
        <v>7</v>
      </c>
      <c r="G24" s="98">
        <f>COUNTIF(G9:G21,"-")</f>
        <v>5</v>
      </c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511811023622047" bottom="0.551181102362204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="120" zoomScaleNormal="120" zoomScalePageLayoutView="0" workbookViewId="0" topLeftCell="A3">
      <selection activeCell="E7" sqref="E7"/>
    </sheetView>
  </sheetViews>
  <sheetFormatPr defaultColWidth="9.140625" defaultRowHeight="12.75"/>
  <cols>
    <col min="1" max="1" width="4.421875" style="97" customWidth="1"/>
    <col min="2" max="2" width="26.421875" style="72" customWidth="1"/>
    <col min="3" max="3" width="19.140625" style="72" customWidth="1"/>
    <col min="4" max="4" width="20.7109375" style="72" customWidth="1"/>
    <col min="5" max="5" width="10.7109375" style="98" customWidth="1"/>
    <col min="6" max="7" width="10.57421875" style="98" customWidth="1"/>
    <col min="8" max="8" width="12.421875" style="98" customWidth="1"/>
    <col min="9" max="9" width="18.57421875" style="97" customWidth="1"/>
    <col min="10" max="10" width="11.28125" style="97" customWidth="1"/>
    <col min="11" max="16384" width="9.140625" style="72" customWidth="1"/>
  </cols>
  <sheetData>
    <row r="1" spans="1:10" ht="21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1.75">
      <c r="A2" s="150" t="s">
        <v>396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50" t="s">
        <v>12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8" s="73" customFormat="1" ht="21.75">
      <c r="A4" s="73">
        <v>4</v>
      </c>
      <c r="B4" s="74" t="s">
        <v>13</v>
      </c>
      <c r="E4" s="75"/>
      <c r="F4" s="75"/>
      <c r="G4" s="75"/>
      <c r="H4" s="75"/>
    </row>
    <row r="5" spans="1:8" s="73" customFormat="1" ht="21.75">
      <c r="A5" s="74">
        <v>4.3</v>
      </c>
      <c r="B5" s="73" t="s">
        <v>17</v>
      </c>
      <c r="E5" s="75"/>
      <c r="F5" s="75"/>
      <c r="G5" s="75"/>
      <c r="H5" s="75"/>
    </row>
    <row r="6" spans="1:10" s="71" customFormat="1" ht="21.75">
      <c r="A6" s="76" t="s">
        <v>1</v>
      </c>
      <c r="B6" s="77" t="s">
        <v>2</v>
      </c>
      <c r="C6" s="77" t="s">
        <v>3</v>
      </c>
      <c r="D6" s="78" t="s">
        <v>4</v>
      </c>
      <c r="E6" s="151" t="s">
        <v>5</v>
      </c>
      <c r="F6" s="152"/>
      <c r="G6" s="153"/>
      <c r="H6" s="114" t="s">
        <v>397</v>
      </c>
      <c r="I6" s="77" t="s">
        <v>7</v>
      </c>
      <c r="J6" s="79" t="s">
        <v>9</v>
      </c>
    </row>
    <row r="7" spans="1:10" s="71" customFormat="1" ht="21.75">
      <c r="A7" s="80"/>
      <c r="B7" s="81"/>
      <c r="C7" s="82"/>
      <c r="D7" s="83" t="s">
        <v>11</v>
      </c>
      <c r="E7" s="84" t="s">
        <v>61</v>
      </c>
      <c r="F7" s="85" t="s">
        <v>269</v>
      </c>
      <c r="G7" s="86" t="s">
        <v>400</v>
      </c>
      <c r="H7" s="115" t="s">
        <v>398</v>
      </c>
      <c r="I7" s="81" t="s">
        <v>8</v>
      </c>
      <c r="J7" s="87" t="s">
        <v>10</v>
      </c>
    </row>
    <row r="8" spans="1:10" s="71" customFormat="1" ht="21.75">
      <c r="A8" s="88"/>
      <c r="B8" s="89"/>
      <c r="C8" s="90"/>
      <c r="D8" s="91"/>
      <c r="E8" s="92" t="s">
        <v>6</v>
      </c>
      <c r="F8" s="93" t="s">
        <v>6</v>
      </c>
      <c r="G8" s="94" t="s">
        <v>6</v>
      </c>
      <c r="H8" s="94"/>
      <c r="I8" s="89"/>
      <c r="J8" s="95"/>
    </row>
    <row r="9" spans="1:10" s="59" customFormat="1" ht="130.5">
      <c r="A9" s="49">
        <v>1</v>
      </c>
      <c r="B9" s="25" t="s">
        <v>403</v>
      </c>
      <c r="C9" s="2" t="s">
        <v>27</v>
      </c>
      <c r="D9" s="25" t="s">
        <v>404</v>
      </c>
      <c r="E9" s="57">
        <v>337500</v>
      </c>
      <c r="F9" s="57" t="s">
        <v>32</v>
      </c>
      <c r="G9" s="57" t="s">
        <v>32</v>
      </c>
      <c r="H9" s="25" t="s">
        <v>405</v>
      </c>
      <c r="I9" s="2" t="s">
        <v>28</v>
      </c>
      <c r="J9" s="66" t="s">
        <v>16</v>
      </c>
    </row>
    <row r="10" spans="1:10" s="59" customFormat="1" ht="152.25">
      <c r="A10" s="49"/>
      <c r="B10" s="25" t="s">
        <v>420</v>
      </c>
      <c r="C10" s="2" t="s">
        <v>27</v>
      </c>
      <c r="D10" s="25" t="s">
        <v>421</v>
      </c>
      <c r="E10" s="57" t="s">
        <v>32</v>
      </c>
      <c r="F10" s="57">
        <f>53*2500</f>
        <v>132500</v>
      </c>
      <c r="G10" s="57" t="s">
        <v>32</v>
      </c>
      <c r="H10" s="25" t="s">
        <v>422</v>
      </c>
      <c r="I10" s="2" t="s">
        <v>28</v>
      </c>
      <c r="J10" s="66" t="s">
        <v>16</v>
      </c>
    </row>
    <row r="11" spans="1:10" s="59" customFormat="1" ht="152.25">
      <c r="A11" s="120">
        <v>2</v>
      </c>
      <c r="B11" s="25" t="s">
        <v>273</v>
      </c>
      <c r="C11" s="2" t="s">
        <v>27</v>
      </c>
      <c r="D11" s="25" t="s">
        <v>406</v>
      </c>
      <c r="E11" s="57" t="s">
        <v>32</v>
      </c>
      <c r="F11" s="57">
        <f>50*2500</f>
        <v>125000</v>
      </c>
      <c r="G11" s="57" t="s">
        <v>32</v>
      </c>
      <c r="H11" s="57"/>
      <c r="I11" s="2" t="s">
        <v>28</v>
      </c>
      <c r="J11" s="66" t="s">
        <v>16</v>
      </c>
    </row>
    <row r="12" spans="1:10" s="59" customFormat="1" ht="87">
      <c r="A12" s="120">
        <v>3</v>
      </c>
      <c r="B12" s="25" t="s">
        <v>271</v>
      </c>
      <c r="C12" s="2" t="s">
        <v>27</v>
      </c>
      <c r="D12" s="25" t="s">
        <v>344</v>
      </c>
      <c r="E12" s="57" t="s">
        <v>32</v>
      </c>
      <c r="F12" s="57">
        <f>50*2500</f>
        <v>125000</v>
      </c>
      <c r="G12" s="57" t="s">
        <v>32</v>
      </c>
      <c r="H12" s="57"/>
      <c r="I12" s="2" t="s">
        <v>28</v>
      </c>
      <c r="J12" s="66" t="s">
        <v>16</v>
      </c>
    </row>
    <row r="13" spans="1:10" s="59" customFormat="1" ht="87">
      <c r="A13" s="120">
        <v>5</v>
      </c>
      <c r="B13" s="25" t="s">
        <v>272</v>
      </c>
      <c r="C13" s="2" t="s">
        <v>27</v>
      </c>
      <c r="D13" s="25" t="s">
        <v>345</v>
      </c>
      <c r="E13" s="57" t="s">
        <v>32</v>
      </c>
      <c r="F13" s="57" t="s">
        <v>32</v>
      </c>
      <c r="G13" s="57">
        <v>2631200</v>
      </c>
      <c r="H13" s="57"/>
      <c r="I13" s="2" t="s">
        <v>28</v>
      </c>
      <c r="J13" s="66" t="s">
        <v>16</v>
      </c>
    </row>
    <row r="14" spans="1:10" s="59" customFormat="1" ht="87">
      <c r="A14" s="120">
        <v>6</v>
      </c>
      <c r="B14" s="25" t="s">
        <v>63</v>
      </c>
      <c r="C14" s="2" t="s">
        <v>27</v>
      </c>
      <c r="D14" s="25" t="s">
        <v>346</v>
      </c>
      <c r="E14" s="57" t="s">
        <v>32</v>
      </c>
      <c r="F14" s="57">
        <v>250000</v>
      </c>
      <c r="G14" s="57" t="s">
        <v>32</v>
      </c>
      <c r="H14" s="57"/>
      <c r="I14" s="2" t="s">
        <v>28</v>
      </c>
      <c r="J14" s="66" t="s">
        <v>16</v>
      </c>
    </row>
    <row r="15" spans="1:10" s="59" customFormat="1" ht="108.75">
      <c r="A15" s="120">
        <v>7</v>
      </c>
      <c r="B15" s="25" t="s">
        <v>64</v>
      </c>
      <c r="C15" s="2" t="s">
        <v>27</v>
      </c>
      <c r="D15" s="25" t="s">
        <v>347</v>
      </c>
      <c r="E15" s="57" t="s">
        <v>32</v>
      </c>
      <c r="F15" s="57">
        <v>250000</v>
      </c>
      <c r="G15" s="57" t="s">
        <v>32</v>
      </c>
      <c r="H15" s="57"/>
      <c r="I15" s="2" t="s">
        <v>28</v>
      </c>
      <c r="J15" s="66" t="s">
        <v>16</v>
      </c>
    </row>
    <row r="16" spans="1:10" s="59" customFormat="1" ht="108.75">
      <c r="A16" s="122">
        <v>8</v>
      </c>
      <c r="B16" s="136" t="s">
        <v>408</v>
      </c>
      <c r="C16" s="2" t="s">
        <v>27</v>
      </c>
      <c r="D16" s="136" t="s">
        <v>409</v>
      </c>
      <c r="E16" s="161" t="s">
        <v>32</v>
      </c>
      <c r="F16" s="161">
        <v>100700</v>
      </c>
      <c r="G16" s="161" t="s">
        <v>32</v>
      </c>
      <c r="H16" s="161"/>
      <c r="I16" s="2" t="s">
        <v>28</v>
      </c>
      <c r="J16" s="66" t="s">
        <v>16</v>
      </c>
    </row>
    <row r="17" spans="1:10" s="59" customFormat="1" ht="114.75" customHeight="1">
      <c r="A17" s="99">
        <v>10</v>
      </c>
      <c r="B17" s="25" t="s">
        <v>415</v>
      </c>
      <c r="C17" s="2" t="s">
        <v>27</v>
      </c>
      <c r="D17" s="25" t="s">
        <v>416</v>
      </c>
      <c r="E17" s="123">
        <f>600*2500</f>
        <v>1500000</v>
      </c>
      <c r="F17" s="57" t="s">
        <v>32</v>
      </c>
      <c r="G17" s="57" t="s">
        <v>32</v>
      </c>
      <c r="H17" s="57"/>
      <c r="I17" s="2" t="s">
        <v>28</v>
      </c>
      <c r="J17" s="66" t="s">
        <v>16</v>
      </c>
    </row>
    <row r="18" spans="1:10" s="59" customFormat="1" ht="95.25" customHeight="1">
      <c r="A18" s="99">
        <v>11</v>
      </c>
      <c r="B18" s="25" t="s">
        <v>277</v>
      </c>
      <c r="C18" s="2" t="s">
        <v>27</v>
      </c>
      <c r="D18" s="25" t="s">
        <v>348</v>
      </c>
      <c r="E18" s="57" t="s">
        <v>32</v>
      </c>
      <c r="F18" s="57"/>
      <c r="G18" s="57">
        <v>440000</v>
      </c>
      <c r="H18" s="57"/>
      <c r="I18" s="2" t="s">
        <v>28</v>
      </c>
      <c r="J18" s="66" t="s">
        <v>16</v>
      </c>
    </row>
    <row r="19" spans="1:10" s="96" customFormat="1" ht="93.75" customHeight="1">
      <c r="A19" s="99">
        <v>12</v>
      </c>
      <c r="B19" s="25" t="s">
        <v>66</v>
      </c>
      <c r="C19" s="2" t="s">
        <v>27</v>
      </c>
      <c r="D19" s="25" t="s">
        <v>349</v>
      </c>
      <c r="E19" s="57" t="s">
        <v>32</v>
      </c>
      <c r="F19" s="57">
        <v>2800000</v>
      </c>
      <c r="G19" s="57" t="s">
        <v>32</v>
      </c>
      <c r="H19" s="57"/>
      <c r="I19" s="2" t="s">
        <v>28</v>
      </c>
      <c r="J19" s="66" t="s">
        <v>16</v>
      </c>
    </row>
    <row r="20" spans="1:10" s="96" customFormat="1" ht="108.75">
      <c r="A20" s="99">
        <v>13</v>
      </c>
      <c r="B20" s="25" t="s">
        <v>424</v>
      </c>
      <c r="C20" s="2" t="s">
        <v>27</v>
      </c>
      <c r="D20" s="25" t="s">
        <v>343</v>
      </c>
      <c r="E20" s="57" t="s">
        <v>32</v>
      </c>
      <c r="F20" s="57">
        <v>880000</v>
      </c>
      <c r="G20" s="57" t="s">
        <v>32</v>
      </c>
      <c r="H20" s="57"/>
      <c r="I20" s="2" t="s">
        <v>28</v>
      </c>
      <c r="J20" s="66" t="s">
        <v>16</v>
      </c>
    </row>
    <row r="21" spans="1:10" s="96" customFormat="1" ht="108.75">
      <c r="A21" s="99">
        <v>14</v>
      </c>
      <c r="B21" s="25" t="s">
        <v>424</v>
      </c>
      <c r="C21" s="2" t="s">
        <v>27</v>
      </c>
      <c r="D21" s="25" t="s">
        <v>350</v>
      </c>
      <c r="E21" s="57" t="s">
        <v>32</v>
      </c>
      <c r="F21" s="57" t="s">
        <v>32</v>
      </c>
      <c r="G21" s="57">
        <f>200*2500</f>
        <v>500000</v>
      </c>
      <c r="H21" s="57"/>
      <c r="I21" s="2" t="s">
        <v>28</v>
      </c>
      <c r="J21" s="66" t="s">
        <v>16</v>
      </c>
    </row>
    <row r="22" spans="1:10" s="96" customFormat="1" ht="108.75">
      <c r="A22" s="99">
        <v>15</v>
      </c>
      <c r="B22" s="25" t="s">
        <v>280</v>
      </c>
      <c r="C22" s="2" t="s">
        <v>27</v>
      </c>
      <c r="D22" s="25" t="s">
        <v>426</v>
      </c>
      <c r="E22" s="57" t="s">
        <v>32</v>
      </c>
      <c r="F22" s="57">
        <f>208*2500</f>
        <v>520000</v>
      </c>
      <c r="G22" s="57" t="s">
        <v>32</v>
      </c>
      <c r="H22" s="57"/>
      <c r="I22" s="2" t="s">
        <v>28</v>
      </c>
      <c r="J22" s="66" t="s">
        <v>16</v>
      </c>
    </row>
    <row r="23" spans="1:10" s="96" customFormat="1" ht="108.75">
      <c r="A23" s="99">
        <v>16</v>
      </c>
      <c r="B23" s="25" t="s">
        <v>67</v>
      </c>
      <c r="C23" s="2" t="s">
        <v>27</v>
      </c>
      <c r="D23" s="25" t="s">
        <v>425</v>
      </c>
      <c r="E23" s="57" t="s">
        <v>32</v>
      </c>
      <c r="F23" s="57">
        <f>195*2500</f>
        <v>487500</v>
      </c>
      <c r="G23" s="57" t="s">
        <v>32</v>
      </c>
      <c r="H23" s="57"/>
      <c r="I23" s="2" t="s">
        <v>28</v>
      </c>
      <c r="J23" s="66" t="s">
        <v>16</v>
      </c>
    </row>
    <row r="24" spans="1:10" s="96" customFormat="1" ht="108.75">
      <c r="A24" s="99">
        <v>17</v>
      </c>
      <c r="B24" s="25" t="s">
        <v>281</v>
      </c>
      <c r="C24" s="2" t="s">
        <v>27</v>
      </c>
      <c r="D24" s="25" t="s">
        <v>413</v>
      </c>
      <c r="E24" s="57" t="s">
        <v>32</v>
      </c>
      <c r="F24" s="57" t="s">
        <v>32</v>
      </c>
      <c r="G24" s="57">
        <f>195*2500</f>
        <v>487500</v>
      </c>
      <c r="H24" s="57"/>
      <c r="I24" s="2" t="s">
        <v>28</v>
      </c>
      <c r="J24" s="66" t="s">
        <v>16</v>
      </c>
    </row>
    <row r="25" spans="1:10" s="96" customFormat="1" ht="108.75">
      <c r="A25" s="99">
        <v>18</v>
      </c>
      <c r="B25" s="25" t="s">
        <v>279</v>
      </c>
      <c r="C25" s="2" t="s">
        <v>27</v>
      </c>
      <c r="D25" s="25" t="s">
        <v>423</v>
      </c>
      <c r="E25" s="57" t="s">
        <v>32</v>
      </c>
      <c r="F25" s="57" t="s">
        <v>32</v>
      </c>
      <c r="G25" s="57">
        <f>208*2500</f>
        <v>520000</v>
      </c>
      <c r="H25" s="57"/>
      <c r="I25" s="2" t="s">
        <v>28</v>
      </c>
      <c r="J25" s="66" t="s">
        <v>16</v>
      </c>
    </row>
    <row r="26" spans="1:10" s="96" customFormat="1" ht="108.75">
      <c r="A26" s="49">
        <v>19</v>
      </c>
      <c r="B26" s="25" t="s">
        <v>278</v>
      </c>
      <c r="C26" s="2" t="s">
        <v>27</v>
      </c>
      <c r="D26" s="25" t="s">
        <v>414</v>
      </c>
      <c r="E26" s="57" t="s">
        <v>32</v>
      </c>
      <c r="F26" s="57" t="s">
        <v>32</v>
      </c>
      <c r="G26" s="57">
        <f>208*2500</f>
        <v>520000</v>
      </c>
      <c r="H26" s="57"/>
      <c r="I26" s="2" t="s">
        <v>28</v>
      </c>
      <c r="J26" s="66" t="s">
        <v>16</v>
      </c>
    </row>
    <row r="27" spans="1:10" s="96" customFormat="1" ht="105.75" customHeight="1">
      <c r="A27" s="49">
        <v>20</v>
      </c>
      <c r="B27" s="25" t="s">
        <v>286</v>
      </c>
      <c r="C27" s="2" t="s">
        <v>27</v>
      </c>
      <c r="D27" s="25" t="s">
        <v>458</v>
      </c>
      <c r="E27" s="57" t="s">
        <v>32</v>
      </c>
      <c r="F27" s="57">
        <f>80*2500</f>
        <v>200000</v>
      </c>
      <c r="G27" s="57" t="s">
        <v>32</v>
      </c>
      <c r="H27" s="57"/>
      <c r="I27" s="2" t="s">
        <v>28</v>
      </c>
      <c r="J27" s="66" t="s">
        <v>16</v>
      </c>
    </row>
    <row r="28" spans="1:10" s="96" customFormat="1" ht="95.25" customHeight="1">
      <c r="A28" s="49">
        <v>21</v>
      </c>
      <c r="B28" s="25" t="s">
        <v>342</v>
      </c>
      <c r="C28" s="2" t="s">
        <v>27</v>
      </c>
      <c r="D28" s="25" t="s">
        <v>353</v>
      </c>
      <c r="E28" s="57" t="s">
        <v>32</v>
      </c>
      <c r="F28" s="57">
        <v>200000</v>
      </c>
      <c r="G28" s="57" t="s">
        <v>32</v>
      </c>
      <c r="H28" s="57"/>
      <c r="I28" s="2" t="s">
        <v>28</v>
      </c>
      <c r="J28" s="66" t="s">
        <v>16</v>
      </c>
    </row>
    <row r="29" spans="1:10" s="96" customFormat="1" ht="140.25" customHeight="1">
      <c r="A29" s="49">
        <v>22</v>
      </c>
      <c r="B29" s="25" t="s">
        <v>471</v>
      </c>
      <c r="C29" s="2" t="s">
        <v>27</v>
      </c>
      <c r="D29" s="25" t="s">
        <v>354</v>
      </c>
      <c r="E29" s="57" t="s">
        <v>32</v>
      </c>
      <c r="F29" s="57"/>
      <c r="G29" s="57">
        <f>115*2500</f>
        <v>287500</v>
      </c>
      <c r="H29" s="57"/>
      <c r="I29" s="2" t="s">
        <v>28</v>
      </c>
      <c r="J29" s="66" t="s">
        <v>16</v>
      </c>
    </row>
    <row r="30" spans="1:10" s="96" customFormat="1" ht="117" customHeight="1">
      <c r="A30" s="49">
        <v>23</v>
      </c>
      <c r="B30" s="25" t="s">
        <v>457</v>
      </c>
      <c r="C30" s="2" t="s">
        <v>27</v>
      </c>
      <c r="D30" s="25" t="s">
        <v>351</v>
      </c>
      <c r="E30" s="57" t="s">
        <v>32</v>
      </c>
      <c r="F30" s="57">
        <v>1760000</v>
      </c>
      <c r="G30" s="57" t="s">
        <v>32</v>
      </c>
      <c r="H30" s="57"/>
      <c r="I30" s="2" t="s">
        <v>28</v>
      </c>
      <c r="J30" s="66" t="s">
        <v>16</v>
      </c>
    </row>
    <row r="31" spans="1:10" s="96" customFormat="1" ht="108.75">
      <c r="A31" s="49">
        <v>24</v>
      </c>
      <c r="B31" s="25" t="s">
        <v>247</v>
      </c>
      <c r="C31" s="2" t="s">
        <v>27</v>
      </c>
      <c r="D31" s="25" t="s">
        <v>352</v>
      </c>
      <c r="E31" s="57" t="s">
        <v>32</v>
      </c>
      <c r="F31" s="57">
        <v>2200000</v>
      </c>
      <c r="G31" s="57" t="s">
        <v>32</v>
      </c>
      <c r="H31" s="57"/>
      <c r="I31" s="2" t="s">
        <v>28</v>
      </c>
      <c r="J31" s="66" t="s">
        <v>16</v>
      </c>
    </row>
    <row r="32" spans="1:10" s="96" customFormat="1" ht="87">
      <c r="A32" s="118">
        <v>26</v>
      </c>
      <c r="B32" s="162" t="s">
        <v>401</v>
      </c>
      <c r="C32" s="2" t="s">
        <v>27</v>
      </c>
      <c r="D32" s="163" t="s">
        <v>402</v>
      </c>
      <c r="E32" s="164" t="s">
        <v>32</v>
      </c>
      <c r="F32" s="164">
        <v>770000</v>
      </c>
      <c r="G32" s="165" t="s">
        <v>32</v>
      </c>
      <c r="H32" s="67"/>
      <c r="I32" s="2" t="s">
        <v>28</v>
      </c>
      <c r="J32" s="166" t="s">
        <v>16</v>
      </c>
    </row>
    <row r="33" spans="1:10" s="96" customFormat="1" ht="87">
      <c r="A33" s="145"/>
      <c r="B33" s="167" t="s">
        <v>463</v>
      </c>
      <c r="C33" s="125" t="s">
        <v>27</v>
      </c>
      <c r="D33" s="168"/>
      <c r="E33" s="169"/>
      <c r="F33" s="169"/>
      <c r="G33" s="170"/>
      <c r="H33" s="171"/>
      <c r="I33" s="125" t="s">
        <v>28</v>
      </c>
      <c r="J33" s="172" t="s">
        <v>16</v>
      </c>
    </row>
    <row r="34" spans="1:10" s="96" customFormat="1" ht="87">
      <c r="A34" s="145"/>
      <c r="B34" s="167" t="s">
        <v>469</v>
      </c>
      <c r="C34" s="125" t="s">
        <v>27</v>
      </c>
      <c r="D34" s="168"/>
      <c r="E34" s="169"/>
      <c r="F34" s="169"/>
      <c r="G34" s="170"/>
      <c r="H34" s="171"/>
      <c r="I34" s="125" t="s">
        <v>28</v>
      </c>
      <c r="J34" s="172" t="s">
        <v>16</v>
      </c>
    </row>
    <row r="35" spans="1:10" s="96" customFormat="1" ht="87">
      <c r="A35" s="145"/>
      <c r="B35" s="167" t="s">
        <v>470</v>
      </c>
      <c r="C35" s="125" t="s">
        <v>27</v>
      </c>
      <c r="D35" s="168"/>
      <c r="E35" s="169"/>
      <c r="F35" s="169"/>
      <c r="G35" s="170"/>
      <c r="H35" s="171"/>
      <c r="I35" s="125" t="s">
        <v>28</v>
      </c>
      <c r="J35" s="172" t="s">
        <v>16</v>
      </c>
    </row>
    <row r="36" spans="1:10" s="96" customFormat="1" ht="87">
      <c r="A36" s="145"/>
      <c r="B36" s="167" t="s">
        <v>472</v>
      </c>
      <c r="C36" s="125" t="s">
        <v>27</v>
      </c>
      <c r="D36" s="168"/>
      <c r="E36" s="169"/>
      <c r="F36" s="169"/>
      <c r="G36" s="170"/>
      <c r="H36" s="171"/>
      <c r="I36" s="125" t="s">
        <v>28</v>
      </c>
      <c r="J36" s="172" t="s">
        <v>16</v>
      </c>
    </row>
    <row r="37" spans="1:10" s="96" customFormat="1" ht="87">
      <c r="A37" s="145"/>
      <c r="B37" s="167" t="s">
        <v>473</v>
      </c>
      <c r="C37" s="125" t="s">
        <v>27</v>
      </c>
      <c r="D37" s="168"/>
      <c r="E37" s="169"/>
      <c r="F37" s="169"/>
      <c r="G37" s="170"/>
      <c r="H37" s="171"/>
      <c r="I37" s="125" t="s">
        <v>28</v>
      </c>
      <c r="J37" s="172" t="s">
        <v>16</v>
      </c>
    </row>
    <row r="38" spans="1:10" s="96" customFormat="1" ht="87">
      <c r="A38" s="145"/>
      <c r="B38" s="167" t="s">
        <v>476</v>
      </c>
      <c r="C38" s="125" t="s">
        <v>27</v>
      </c>
      <c r="D38" s="168"/>
      <c r="E38" s="169"/>
      <c r="F38" s="169"/>
      <c r="G38" s="170"/>
      <c r="H38" s="171"/>
      <c r="I38" s="125" t="s">
        <v>28</v>
      </c>
      <c r="J38" s="172" t="s">
        <v>16</v>
      </c>
    </row>
    <row r="39" spans="1:10" s="96" customFormat="1" ht="87">
      <c r="A39" s="49">
        <v>26</v>
      </c>
      <c r="B39" s="25" t="s">
        <v>42</v>
      </c>
      <c r="C39" s="2" t="s">
        <v>27</v>
      </c>
      <c r="D39" s="25" t="s">
        <v>355</v>
      </c>
      <c r="E39" s="57" t="s">
        <v>32</v>
      </c>
      <c r="F39" s="57">
        <f>214*2500</f>
        <v>535000</v>
      </c>
      <c r="G39" s="57" t="s">
        <v>32</v>
      </c>
      <c r="H39" s="57"/>
      <c r="I39" s="2" t="s">
        <v>28</v>
      </c>
      <c r="J39" s="66" t="s">
        <v>16</v>
      </c>
    </row>
    <row r="40" spans="1:10" s="96" customFormat="1" ht="114.75" customHeight="1">
      <c r="A40" s="49">
        <v>27</v>
      </c>
      <c r="B40" s="25" t="s">
        <v>49</v>
      </c>
      <c r="C40" s="2" t="s">
        <v>27</v>
      </c>
      <c r="D40" s="25" t="s">
        <v>445</v>
      </c>
      <c r="E40" s="57" t="s">
        <v>32</v>
      </c>
      <c r="F40" s="57">
        <f>500*2200</f>
        <v>1100000</v>
      </c>
      <c r="G40" s="57" t="s">
        <v>32</v>
      </c>
      <c r="H40" s="57"/>
      <c r="I40" s="2" t="s">
        <v>28</v>
      </c>
      <c r="J40" s="66" t="s">
        <v>16</v>
      </c>
    </row>
    <row r="41" spans="1:11" s="59" customFormat="1" ht="114.75" customHeight="1">
      <c r="A41" s="49">
        <v>28</v>
      </c>
      <c r="B41" s="25" t="s">
        <v>94</v>
      </c>
      <c r="C41" s="2" t="s">
        <v>27</v>
      </c>
      <c r="D41" s="25" t="s">
        <v>192</v>
      </c>
      <c r="E41" s="57" t="s">
        <v>32</v>
      </c>
      <c r="F41" s="57">
        <v>880000</v>
      </c>
      <c r="G41" s="57" t="s">
        <v>32</v>
      </c>
      <c r="H41" s="57"/>
      <c r="I41" s="2" t="s">
        <v>28</v>
      </c>
      <c r="J41" s="66" t="s">
        <v>16</v>
      </c>
      <c r="K41" s="59" t="s">
        <v>452</v>
      </c>
    </row>
    <row r="42" spans="1:10" s="59" customFormat="1" ht="108.75">
      <c r="A42" s="49">
        <v>29</v>
      </c>
      <c r="B42" s="25" t="s">
        <v>93</v>
      </c>
      <c r="C42" s="2" t="s">
        <v>27</v>
      </c>
      <c r="D42" s="25" t="s">
        <v>193</v>
      </c>
      <c r="E42" s="57" t="s">
        <v>32</v>
      </c>
      <c r="F42" s="57">
        <v>792000</v>
      </c>
      <c r="G42" s="57" t="s">
        <v>32</v>
      </c>
      <c r="H42" s="57"/>
      <c r="I42" s="2" t="s">
        <v>28</v>
      </c>
      <c r="J42" s="66" t="s">
        <v>16</v>
      </c>
    </row>
    <row r="43" spans="1:10" ht="130.5">
      <c r="A43" s="49">
        <v>30</v>
      </c>
      <c r="B43" s="25" t="s">
        <v>53</v>
      </c>
      <c r="C43" s="2" t="s">
        <v>27</v>
      </c>
      <c r="D43" s="25" t="s">
        <v>195</v>
      </c>
      <c r="E43" s="57" t="s">
        <v>32</v>
      </c>
      <c r="F43" s="57" t="s">
        <v>32</v>
      </c>
      <c r="G43" s="57">
        <v>880000</v>
      </c>
      <c r="H43" s="57"/>
      <c r="I43" s="2" t="s">
        <v>28</v>
      </c>
      <c r="J43" s="66" t="s">
        <v>16</v>
      </c>
    </row>
    <row r="44" spans="1:10" ht="130.5" customHeight="1">
      <c r="A44" s="49">
        <v>31</v>
      </c>
      <c r="B44" s="25" t="s">
        <v>96</v>
      </c>
      <c r="C44" s="2" t="s">
        <v>27</v>
      </c>
      <c r="D44" s="25" t="s">
        <v>194</v>
      </c>
      <c r="E44" s="57" t="s">
        <v>32</v>
      </c>
      <c r="F44" s="57">
        <v>660000</v>
      </c>
      <c r="G44" s="57" t="s">
        <v>32</v>
      </c>
      <c r="H44" s="57"/>
      <c r="I44" s="2" t="s">
        <v>28</v>
      </c>
      <c r="J44" s="66" t="s">
        <v>16</v>
      </c>
    </row>
    <row r="45" spans="1:10" ht="107.25" customHeight="1">
      <c r="A45" s="49">
        <v>32</v>
      </c>
      <c r="B45" s="25" t="s">
        <v>54</v>
      </c>
      <c r="C45" s="2" t="s">
        <v>27</v>
      </c>
      <c r="D45" s="25" t="s">
        <v>196</v>
      </c>
      <c r="E45" s="57" t="s">
        <v>32</v>
      </c>
      <c r="F45" s="57" t="s">
        <v>32</v>
      </c>
      <c r="G45" s="57">
        <v>220000</v>
      </c>
      <c r="H45" s="57"/>
      <c r="I45" s="2" t="s">
        <v>28</v>
      </c>
      <c r="J45" s="66" t="s">
        <v>16</v>
      </c>
    </row>
    <row r="46" spans="1:10" ht="117.75" customHeight="1">
      <c r="A46" s="49">
        <v>33</v>
      </c>
      <c r="B46" s="25" t="s">
        <v>55</v>
      </c>
      <c r="C46" s="2" t="s">
        <v>27</v>
      </c>
      <c r="D46" s="25" t="s">
        <v>197</v>
      </c>
      <c r="E46" s="57" t="s">
        <v>32</v>
      </c>
      <c r="F46" s="57" t="s">
        <v>32</v>
      </c>
      <c r="G46" s="57">
        <v>2200000</v>
      </c>
      <c r="H46" s="57"/>
      <c r="I46" s="2" t="s">
        <v>28</v>
      </c>
      <c r="J46" s="66" t="s">
        <v>16</v>
      </c>
    </row>
    <row r="47" spans="1:10" ht="152.25" customHeight="1">
      <c r="A47" s="49">
        <v>35</v>
      </c>
      <c r="B47" s="25" t="s">
        <v>287</v>
      </c>
      <c r="C47" s="2" t="s">
        <v>27</v>
      </c>
      <c r="D47" s="25" t="s">
        <v>356</v>
      </c>
      <c r="E47" s="57" t="s">
        <v>32</v>
      </c>
      <c r="F47" s="57" t="s">
        <v>32</v>
      </c>
      <c r="G47" s="57">
        <v>220000</v>
      </c>
      <c r="H47" s="57"/>
      <c r="I47" s="2" t="s">
        <v>28</v>
      </c>
      <c r="J47" s="66" t="s">
        <v>16</v>
      </c>
    </row>
    <row r="48" spans="1:10" ht="108.75">
      <c r="A48" s="49">
        <v>36</v>
      </c>
      <c r="B48" s="25" t="s">
        <v>288</v>
      </c>
      <c r="C48" s="2" t="s">
        <v>27</v>
      </c>
      <c r="D48" s="25" t="s">
        <v>357</v>
      </c>
      <c r="E48" s="173">
        <v>231000</v>
      </c>
      <c r="F48" s="57" t="s">
        <v>32</v>
      </c>
      <c r="G48" s="57" t="s">
        <v>32</v>
      </c>
      <c r="H48" s="57"/>
      <c r="I48" s="2" t="s">
        <v>28</v>
      </c>
      <c r="J48" s="66" t="s">
        <v>16</v>
      </c>
    </row>
    <row r="49" spans="1:10" ht="108.75">
      <c r="A49" s="49">
        <v>37</v>
      </c>
      <c r="B49" s="25" t="s">
        <v>320</v>
      </c>
      <c r="C49" s="2" t="s">
        <v>27</v>
      </c>
      <c r="D49" s="25" t="s">
        <v>358</v>
      </c>
      <c r="E49" s="57" t="s">
        <v>32</v>
      </c>
      <c r="F49" s="173">
        <v>1100000</v>
      </c>
      <c r="G49" s="57" t="s">
        <v>32</v>
      </c>
      <c r="H49" s="57"/>
      <c r="I49" s="2" t="s">
        <v>28</v>
      </c>
      <c r="J49" s="66" t="s">
        <v>16</v>
      </c>
    </row>
    <row r="50" spans="1:10" ht="87">
      <c r="A50" s="124"/>
      <c r="B50" s="126" t="s">
        <v>456</v>
      </c>
      <c r="C50" s="125" t="s">
        <v>27</v>
      </c>
      <c r="D50" s="126"/>
      <c r="E50" s="174"/>
      <c r="F50" s="175"/>
      <c r="G50" s="174"/>
      <c r="H50" s="174"/>
      <c r="I50" s="125" t="s">
        <v>28</v>
      </c>
      <c r="J50" s="148" t="s">
        <v>16</v>
      </c>
    </row>
    <row r="51" spans="1:10" ht="87">
      <c r="A51" s="124"/>
      <c r="B51" s="126" t="s">
        <v>455</v>
      </c>
      <c r="C51" s="125" t="s">
        <v>27</v>
      </c>
      <c r="D51" s="126"/>
      <c r="E51" s="174"/>
      <c r="F51" s="175"/>
      <c r="G51" s="174"/>
      <c r="H51" s="174"/>
      <c r="I51" s="125" t="s">
        <v>28</v>
      </c>
      <c r="J51" s="148" t="s">
        <v>16</v>
      </c>
    </row>
    <row r="52" spans="1:10" ht="87">
      <c r="A52" s="124"/>
      <c r="B52" s="126" t="s">
        <v>453</v>
      </c>
      <c r="C52" s="125" t="s">
        <v>27</v>
      </c>
      <c r="D52" s="126" t="s">
        <v>454</v>
      </c>
      <c r="E52" s="174"/>
      <c r="F52" s="175"/>
      <c r="G52" s="174"/>
      <c r="H52" s="174"/>
      <c r="I52" s="125" t="s">
        <v>28</v>
      </c>
      <c r="J52" s="148" t="s">
        <v>16</v>
      </c>
    </row>
    <row r="53" spans="1:10" s="59" customFormat="1" ht="94.5" customHeight="1">
      <c r="A53" s="49">
        <v>38</v>
      </c>
      <c r="B53" s="25" t="s">
        <v>56</v>
      </c>
      <c r="C53" s="2" t="s">
        <v>27</v>
      </c>
      <c r="D53" s="25" t="s">
        <v>359</v>
      </c>
      <c r="E53" s="57" t="s">
        <v>32</v>
      </c>
      <c r="F53" s="57" t="s">
        <v>32</v>
      </c>
      <c r="G53" s="57">
        <v>264000</v>
      </c>
      <c r="H53" s="57"/>
      <c r="I53" s="2" t="s">
        <v>28</v>
      </c>
      <c r="J53" s="66" t="s">
        <v>16</v>
      </c>
    </row>
    <row r="54" spans="1:10" s="59" customFormat="1" ht="108.75">
      <c r="A54" s="49">
        <v>39</v>
      </c>
      <c r="B54" s="25" t="s">
        <v>108</v>
      </c>
      <c r="C54" s="2" t="s">
        <v>27</v>
      </c>
      <c r="D54" s="25" t="s">
        <v>360</v>
      </c>
      <c r="E54" s="57" t="s">
        <v>32</v>
      </c>
      <c r="F54" s="57" t="s">
        <v>32</v>
      </c>
      <c r="G54" s="57">
        <v>286000</v>
      </c>
      <c r="H54" s="57"/>
      <c r="I54" s="2" t="s">
        <v>28</v>
      </c>
      <c r="J54" s="66" t="s">
        <v>16</v>
      </c>
    </row>
    <row r="55" spans="1:10" s="59" customFormat="1" ht="102" customHeight="1">
      <c r="A55" s="117">
        <v>40</v>
      </c>
      <c r="B55" s="25" t="s">
        <v>322</v>
      </c>
      <c r="C55" s="2" t="s">
        <v>27</v>
      </c>
      <c r="D55" s="25" t="s">
        <v>341</v>
      </c>
      <c r="E55" s="57">
        <v>1568600</v>
      </c>
      <c r="F55" s="57" t="s">
        <v>32</v>
      </c>
      <c r="G55" s="57" t="s">
        <v>32</v>
      </c>
      <c r="H55" s="57"/>
      <c r="I55" s="2" t="s">
        <v>28</v>
      </c>
      <c r="J55" s="66" t="s">
        <v>16</v>
      </c>
    </row>
    <row r="56" spans="1:10" ht="87">
      <c r="A56" s="49">
        <v>41</v>
      </c>
      <c r="B56" s="25" t="s">
        <v>321</v>
      </c>
      <c r="C56" s="2" t="s">
        <v>27</v>
      </c>
      <c r="D56" s="25" t="s">
        <v>361</v>
      </c>
      <c r="E56" s="57" t="s">
        <v>32</v>
      </c>
      <c r="F56" s="57" t="s">
        <v>32</v>
      </c>
      <c r="G56" s="57">
        <v>880000</v>
      </c>
      <c r="H56" s="57"/>
      <c r="I56" s="2" t="s">
        <v>28</v>
      </c>
      <c r="J56" s="66" t="s">
        <v>16</v>
      </c>
    </row>
    <row r="57" spans="1:10" ht="87">
      <c r="A57" s="124"/>
      <c r="B57" s="126" t="s">
        <v>483</v>
      </c>
      <c r="C57" s="125" t="s">
        <v>27</v>
      </c>
      <c r="D57" s="126"/>
      <c r="E57" s="174"/>
      <c r="F57" s="174"/>
      <c r="G57" s="174"/>
      <c r="H57" s="174"/>
      <c r="I57" s="125" t="s">
        <v>28</v>
      </c>
      <c r="J57" s="148" t="s">
        <v>16</v>
      </c>
    </row>
    <row r="58" spans="1:10" ht="87">
      <c r="A58" s="49">
        <v>42</v>
      </c>
      <c r="B58" s="2" t="s">
        <v>484</v>
      </c>
      <c r="C58" s="39" t="s">
        <v>27</v>
      </c>
      <c r="D58" s="25" t="s">
        <v>362</v>
      </c>
      <c r="E58" s="57" t="s">
        <v>32</v>
      </c>
      <c r="F58" s="57" t="s">
        <v>32</v>
      </c>
      <c r="G58" s="57">
        <v>880000</v>
      </c>
      <c r="H58" s="57"/>
      <c r="I58" s="2" t="s">
        <v>28</v>
      </c>
      <c r="J58" s="66" t="s">
        <v>16</v>
      </c>
    </row>
    <row r="59" spans="1:10" ht="87">
      <c r="A59" s="49">
        <v>43</v>
      </c>
      <c r="B59" s="2" t="s">
        <v>114</v>
      </c>
      <c r="C59" s="39" t="s">
        <v>27</v>
      </c>
      <c r="D59" s="25" t="s">
        <v>363</v>
      </c>
      <c r="E59" s="57" t="s">
        <v>32</v>
      </c>
      <c r="F59" s="57" t="s">
        <v>32</v>
      </c>
      <c r="G59" s="57">
        <v>880000</v>
      </c>
      <c r="H59" s="57"/>
      <c r="I59" s="2" t="s">
        <v>28</v>
      </c>
      <c r="J59" s="66" t="s">
        <v>16</v>
      </c>
    </row>
    <row r="60" spans="1:10" ht="87">
      <c r="A60" s="124">
        <v>44</v>
      </c>
      <c r="B60" s="149" t="s">
        <v>485</v>
      </c>
      <c r="C60" s="125" t="s">
        <v>27</v>
      </c>
      <c r="D60" s="126"/>
      <c r="E60" s="174"/>
      <c r="F60" s="174"/>
      <c r="G60" s="174"/>
      <c r="H60" s="174"/>
      <c r="I60" s="125" t="s">
        <v>28</v>
      </c>
      <c r="J60" s="148" t="s">
        <v>16</v>
      </c>
    </row>
    <row r="61" spans="1:10" ht="87">
      <c r="A61" s="124"/>
      <c r="B61" s="149" t="s">
        <v>486</v>
      </c>
      <c r="C61" s="125" t="s">
        <v>27</v>
      </c>
      <c r="D61" s="126"/>
      <c r="E61" s="174"/>
      <c r="F61" s="174"/>
      <c r="G61" s="174"/>
      <c r="H61" s="174"/>
      <c r="I61" s="125" t="s">
        <v>28</v>
      </c>
      <c r="J61" s="148" t="s">
        <v>16</v>
      </c>
    </row>
    <row r="62" spans="1:10" s="59" customFormat="1" ht="130.5">
      <c r="A62" s="49">
        <v>45</v>
      </c>
      <c r="B62" s="25" t="s">
        <v>308</v>
      </c>
      <c r="C62" s="2" t="s">
        <v>27</v>
      </c>
      <c r="D62" s="25" t="s">
        <v>364</v>
      </c>
      <c r="E62" s="57" t="s">
        <v>32</v>
      </c>
      <c r="F62" s="57" t="s">
        <v>32</v>
      </c>
      <c r="G62" s="57">
        <v>880000</v>
      </c>
      <c r="H62" s="57"/>
      <c r="I62" s="2" t="s">
        <v>28</v>
      </c>
      <c r="J62" s="66" t="s">
        <v>16</v>
      </c>
    </row>
    <row r="63" spans="1:10" s="59" customFormat="1" ht="108.75">
      <c r="A63" s="49">
        <v>46</v>
      </c>
      <c r="B63" s="25" t="s">
        <v>312</v>
      </c>
      <c r="C63" s="2" t="s">
        <v>27</v>
      </c>
      <c r="D63" s="25" t="s">
        <v>365</v>
      </c>
      <c r="E63" s="57" t="s">
        <v>32</v>
      </c>
      <c r="F63" s="57" t="s">
        <v>32</v>
      </c>
      <c r="G63" s="57">
        <v>880000</v>
      </c>
      <c r="H63" s="57"/>
      <c r="I63" s="2" t="s">
        <v>28</v>
      </c>
      <c r="J63" s="66" t="s">
        <v>16</v>
      </c>
    </row>
    <row r="64" spans="1:10" s="59" customFormat="1" ht="103.5" customHeight="1">
      <c r="A64" s="49">
        <v>47</v>
      </c>
      <c r="B64" s="25" t="s">
        <v>313</v>
      </c>
      <c r="C64" s="2" t="s">
        <v>27</v>
      </c>
      <c r="D64" s="25" t="s">
        <v>267</v>
      </c>
      <c r="E64" s="57" t="s">
        <v>32</v>
      </c>
      <c r="F64" s="57">
        <v>200000</v>
      </c>
      <c r="G64" s="57" t="s">
        <v>32</v>
      </c>
      <c r="H64" s="57"/>
      <c r="I64" s="2" t="s">
        <v>28</v>
      </c>
      <c r="J64" s="66" t="s">
        <v>16</v>
      </c>
    </row>
    <row r="65" spans="1:10" s="59" customFormat="1" ht="99.75" customHeight="1">
      <c r="A65" s="49">
        <v>48</v>
      </c>
      <c r="B65" s="25" t="s">
        <v>319</v>
      </c>
      <c r="C65" s="2" t="s">
        <v>27</v>
      </c>
      <c r="D65" s="25" t="s">
        <v>366</v>
      </c>
      <c r="E65" s="57" t="s">
        <v>32</v>
      </c>
      <c r="F65" s="57" t="s">
        <v>32</v>
      </c>
      <c r="G65" s="57">
        <v>880000</v>
      </c>
      <c r="H65" s="57"/>
      <c r="I65" s="2" t="s">
        <v>28</v>
      </c>
      <c r="J65" s="66" t="s">
        <v>16</v>
      </c>
    </row>
    <row r="66" spans="1:10" s="96" customFormat="1" ht="129" customHeight="1">
      <c r="A66" s="49">
        <v>49</v>
      </c>
      <c r="B66" s="25" t="s">
        <v>131</v>
      </c>
      <c r="C66" s="2" t="s">
        <v>27</v>
      </c>
      <c r="D66" s="25" t="s">
        <v>367</v>
      </c>
      <c r="E66" s="57" t="s">
        <v>32</v>
      </c>
      <c r="F66" s="57" t="s">
        <v>32</v>
      </c>
      <c r="G66" s="57">
        <v>660000</v>
      </c>
      <c r="H66" s="57"/>
      <c r="I66" s="2" t="s">
        <v>28</v>
      </c>
      <c r="J66" s="66" t="s">
        <v>16</v>
      </c>
    </row>
    <row r="67" spans="1:10" s="59" customFormat="1" ht="123.75" customHeight="1">
      <c r="A67" s="49">
        <v>50</v>
      </c>
      <c r="B67" s="25" t="s">
        <v>198</v>
      </c>
      <c r="C67" s="2" t="s">
        <v>27</v>
      </c>
      <c r="D67" s="25" t="s">
        <v>368</v>
      </c>
      <c r="E67" s="57" t="s">
        <v>32</v>
      </c>
      <c r="F67" s="57" t="s">
        <v>32</v>
      </c>
      <c r="G67" s="57">
        <v>880000</v>
      </c>
      <c r="H67" s="57"/>
      <c r="I67" s="2" t="s">
        <v>28</v>
      </c>
      <c r="J67" s="66" t="s">
        <v>16</v>
      </c>
    </row>
    <row r="68" spans="1:10" ht="84" customHeight="1">
      <c r="A68" s="49">
        <v>51</v>
      </c>
      <c r="B68" s="25" t="s">
        <v>112</v>
      </c>
      <c r="C68" s="2" t="s">
        <v>27</v>
      </c>
      <c r="D68" s="25" t="s">
        <v>113</v>
      </c>
      <c r="E68" s="57">
        <v>100000</v>
      </c>
      <c r="F68" s="57">
        <v>100000</v>
      </c>
      <c r="G68" s="57">
        <v>100000</v>
      </c>
      <c r="H68" s="57"/>
      <c r="I68" s="2" t="s">
        <v>28</v>
      </c>
      <c r="J68" s="66" t="s">
        <v>16</v>
      </c>
    </row>
    <row r="69" spans="1:10" ht="87">
      <c r="A69" s="49">
        <v>52</v>
      </c>
      <c r="B69" s="25" t="s">
        <v>109</v>
      </c>
      <c r="C69" s="2" t="s">
        <v>27</v>
      </c>
      <c r="D69" s="25" t="s">
        <v>110</v>
      </c>
      <c r="E69" s="57">
        <v>100000</v>
      </c>
      <c r="F69" s="57">
        <v>100000</v>
      </c>
      <c r="G69" s="57">
        <v>100000</v>
      </c>
      <c r="H69" s="57"/>
      <c r="I69" s="2" t="s">
        <v>28</v>
      </c>
      <c r="J69" s="66" t="s">
        <v>16</v>
      </c>
    </row>
    <row r="70" spans="1:10" ht="159" customHeight="1">
      <c r="A70" s="49">
        <v>53</v>
      </c>
      <c r="B70" s="25" t="s">
        <v>111</v>
      </c>
      <c r="C70" s="2" t="s">
        <v>27</v>
      </c>
      <c r="D70" s="25" t="s">
        <v>83</v>
      </c>
      <c r="E70" s="57">
        <v>100000</v>
      </c>
      <c r="F70" s="57">
        <v>100000</v>
      </c>
      <c r="G70" s="57">
        <v>100000</v>
      </c>
      <c r="H70" s="57"/>
      <c r="I70" s="2" t="s">
        <v>28</v>
      </c>
      <c r="J70" s="66" t="s">
        <v>16</v>
      </c>
    </row>
    <row r="71" spans="1:10" ht="149.25" customHeight="1">
      <c r="A71" s="99">
        <v>54</v>
      </c>
      <c r="B71" s="25" t="s">
        <v>263</v>
      </c>
      <c r="C71" s="2" t="s">
        <v>264</v>
      </c>
      <c r="D71" s="25" t="s">
        <v>265</v>
      </c>
      <c r="E71" s="57">
        <v>5000000</v>
      </c>
      <c r="F71" s="57" t="s">
        <v>32</v>
      </c>
      <c r="G71" s="57" t="s">
        <v>32</v>
      </c>
      <c r="H71" s="57"/>
      <c r="I71" s="100" t="s">
        <v>434</v>
      </c>
      <c r="J71" s="66" t="s">
        <v>16</v>
      </c>
    </row>
    <row r="72" spans="1:10" ht="44.25" customHeight="1">
      <c r="A72" s="142">
        <v>55</v>
      </c>
      <c r="B72" s="176" t="s">
        <v>435</v>
      </c>
      <c r="C72" s="100" t="s">
        <v>27</v>
      </c>
      <c r="D72" s="136" t="s">
        <v>436</v>
      </c>
      <c r="E72" s="161">
        <v>4426000</v>
      </c>
      <c r="F72" s="161" t="s">
        <v>32</v>
      </c>
      <c r="G72" s="161" t="s">
        <v>32</v>
      </c>
      <c r="H72" s="177"/>
      <c r="I72" s="154" t="str">
        <f>I71</f>
        <v>มีระบบการระบายน้ำที่ดีน้ำไม่ท่วมขังที่อยู่อาศัย  พื้นที่การเกษตร และพื้นที่ภายในชุมชน และการคมนาคมสะดวกปลอดภัย</v>
      </c>
      <c r="J72" s="178"/>
    </row>
    <row r="73" spans="1:10" ht="21.75">
      <c r="A73" s="143"/>
      <c r="B73" s="141"/>
      <c r="C73" s="139"/>
      <c r="D73" s="137" t="s">
        <v>437</v>
      </c>
      <c r="E73" s="179"/>
      <c r="F73" s="179"/>
      <c r="G73" s="179"/>
      <c r="H73" s="180"/>
      <c r="I73" s="155"/>
      <c r="J73" s="181"/>
    </row>
    <row r="74" spans="1:10" ht="21.75" customHeight="1">
      <c r="A74" s="143"/>
      <c r="B74" s="141"/>
      <c r="C74" s="139"/>
      <c r="D74" s="138" t="s">
        <v>441</v>
      </c>
      <c r="E74" s="179"/>
      <c r="F74" s="179"/>
      <c r="G74" s="179"/>
      <c r="H74" s="180"/>
      <c r="I74" s="155"/>
      <c r="J74" s="181"/>
    </row>
    <row r="75" spans="1:10" ht="19.5" customHeight="1">
      <c r="A75" s="143"/>
      <c r="B75" s="141"/>
      <c r="C75" s="139"/>
      <c r="D75" s="138" t="s">
        <v>439</v>
      </c>
      <c r="E75" s="179"/>
      <c r="F75" s="179"/>
      <c r="G75" s="179"/>
      <c r="H75" s="180"/>
      <c r="I75" s="155"/>
      <c r="J75" s="181"/>
    </row>
    <row r="76" spans="1:10" ht="21.75">
      <c r="A76" s="143"/>
      <c r="B76" s="138"/>
      <c r="C76" s="139"/>
      <c r="D76" s="138" t="s">
        <v>442</v>
      </c>
      <c r="E76" s="179"/>
      <c r="F76" s="179"/>
      <c r="G76" s="179"/>
      <c r="H76" s="180"/>
      <c r="I76" s="155"/>
      <c r="J76" s="181"/>
    </row>
    <row r="77" spans="1:10" ht="21.75">
      <c r="A77" s="143"/>
      <c r="B77" s="138"/>
      <c r="C77" s="139"/>
      <c r="D77" s="138" t="s">
        <v>440</v>
      </c>
      <c r="E77" s="179"/>
      <c r="F77" s="179"/>
      <c r="G77" s="179"/>
      <c r="H77" s="180"/>
      <c r="I77" s="139"/>
      <c r="J77" s="181"/>
    </row>
    <row r="78" spans="1:10" ht="21.75">
      <c r="A78" s="143"/>
      <c r="B78" s="138"/>
      <c r="C78" s="139"/>
      <c r="D78" s="137" t="s">
        <v>438</v>
      </c>
      <c r="E78" s="179"/>
      <c r="F78" s="179"/>
      <c r="G78" s="179"/>
      <c r="H78" s="180"/>
      <c r="I78" s="139"/>
      <c r="J78" s="181"/>
    </row>
    <row r="79" spans="1:10" ht="21.75">
      <c r="A79" s="143"/>
      <c r="B79" s="138"/>
      <c r="C79" s="139"/>
      <c r="D79" s="138" t="s">
        <v>443</v>
      </c>
      <c r="E79" s="179"/>
      <c r="F79" s="179"/>
      <c r="G79" s="179"/>
      <c r="H79" s="180"/>
      <c r="I79" s="139"/>
      <c r="J79" s="181"/>
    </row>
    <row r="80" spans="1:10" ht="21.75">
      <c r="A80" s="144"/>
      <c r="B80" s="101"/>
      <c r="C80" s="140"/>
      <c r="D80" s="101" t="s">
        <v>444</v>
      </c>
      <c r="E80" s="182"/>
      <c r="F80" s="182"/>
      <c r="G80" s="182"/>
      <c r="H80" s="183"/>
      <c r="I80" s="140"/>
      <c r="J80" s="184"/>
    </row>
    <row r="81" spans="3:8" ht="23.25">
      <c r="C81" s="103"/>
      <c r="D81" s="104"/>
      <c r="E81" s="113">
        <f>SUM(E9:E72)</f>
        <v>13363100</v>
      </c>
      <c r="F81" s="113">
        <f>SUM(F14:F71)</f>
        <v>15985200</v>
      </c>
      <c r="G81" s="113">
        <f>SUM(G21:G71)</f>
        <v>13505000</v>
      </c>
      <c r="H81" s="113"/>
    </row>
    <row r="82" spans="5:8" ht="21.75">
      <c r="E82" s="113"/>
      <c r="F82" s="113"/>
      <c r="G82" s="113"/>
      <c r="H82" s="113"/>
    </row>
    <row r="83" spans="5:8" ht="21.75">
      <c r="E83" s="113">
        <f>COUNTIF(E9:E71,"-")</f>
        <v>43</v>
      </c>
      <c r="F83" s="113">
        <f>COUNTIF(F9:F71,"-")</f>
        <v>24</v>
      </c>
      <c r="G83" s="113">
        <f>COUNTIF(G9:G71,"-")</f>
        <v>27</v>
      </c>
      <c r="H83" s="113"/>
    </row>
  </sheetData>
  <sheetProtection/>
  <mergeCells count="5">
    <mergeCell ref="A1:J1"/>
    <mergeCell ref="A2:J2"/>
    <mergeCell ref="A3:J3"/>
    <mergeCell ref="E6:G6"/>
    <mergeCell ref="I72:I76"/>
  </mergeCells>
  <printOptions/>
  <pageMargins left="0.2755905511811024" right="0.2755905511811024" top="0.5905511811023623" bottom="0.5905511811023623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9" sqref="B19:B20"/>
    </sheetView>
  </sheetViews>
  <sheetFormatPr defaultColWidth="9.140625" defaultRowHeight="12.75"/>
  <cols>
    <col min="1" max="1" width="4.421875" style="27" customWidth="1"/>
    <col min="2" max="2" width="25.28125" style="1" customWidth="1"/>
    <col min="3" max="3" width="20.421875" style="1" customWidth="1"/>
    <col min="4" max="4" width="20.7109375" style="1" customWidth="1"/>
    <col min="5" max="5" width="10.8515625" style="28" customWidth="1"/>
    <col min="6" max="6" width="11.28125" style="28" customWidth="1"/>
    <col min="7" max="7" width="10.8515625" style="28" customWidth="1"/>
    <col min="8" max="8" width="13.28125" style="28" customWidth="1"/>
    <col min="9" max="9" width="16.7109375" style="27" customWidth="1"/>
    <col min="10" max="10" width="11.28125" style="27" customWidth="1"/>
    <col min="11" max="16384" width="9.140625" style="1" customWidth="1"/>
  </cols>
  <sheetData>
    <row r="1" spans="1:10" ht="21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.75">
      <c r="A2" s="156" t="s">
        <v>268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1.75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8" s="7" customFormat="1" ht="21.75">
      <c r="A4" s="7">
        <v>4</v>
      </c>
      <c r="B4" s="8" t="s">
        <v>13</v>
      </c>
      <c r="E4" s="9"/>
      <c r="F4" s="9"/>
      <c r="G4" s="9"/>
      <c r="H4" s="9"/>
    </row>
    <row r="5" spans="1:8" s="7" customFormat="1" ht="21.75">
      <c r="A5" s="8">
        <v>4.4</v>
      </c>
      <c r="B5" s="7" t="s">
        <v>18</v>
      </c>
      <c r="E5" s="9"/>
      <c r="F5" s="9"/>
      <c r="G5" s="9"/>
      <c r="H5" s="9"/>
    </row>
    <row r="6" spans="1:10" s="6" customFormat="1" ht="21.75">
      <c r="A6" s="10" t="s">
        <v>1</v>
      </c>
      <c r="B6" s="11" t="s">
        <v>2</v>
      </c>
      <c r="C6" s="11" t="s">
        <v>3</v>
      </c>
      <c r="D6" s="31" t="s">
        <v>4</v>
      </c>
      <c r="E6" s="157" t="s">
        <v>5</v>
      </c>
      <c r="F6" s="158"/>
      <c r="G6" s="159"/>
      <c r="H6" s="114" t="s">
        <v>397</v>
      </c>
      <c r="I6" s="11" t="s">
        <v>7</v>
      </c>
      <c r="J6" s="12" t="s">
        <v>9</v>
      </c>
    </row>
    <row r="7" spans="1:10" s="6" customFormat="1" ht="21.75">
      <c r="A7" s="13"/>
      <c r="B7" s="14"/>
      <c r="C7" s="15"/>
      <c r="D7" s="32" t="s">
        <v>11</v>
      </c>
      <c r="E7" s="33" t="s">
        <v>61</v>
      </c>
      <c r="F7" s="34" t="s">
        <v>269</v>
      </c>
      <c r="G7" s="35" t="s">
        <v>400</v>
      </c>
      <c r="H7" s="115" t="s">
        <v>398</v>
      </c>
      <c r="I7" s="14" t="s">
        <v>8</v>
      </c>
      <c r="J7" s="16" t="s">
        <v>10</v>
      </c>
    </row>
    <row r="8" spans="1:10" s="6" customFormat="1" ht="21.75">
      <c r="A8" s="17"/>
      <c r="B8" s="18"/>
      <c r="C8" s="19"/>
      <c r="D8" s="36"/>
      <c r="E8" s="20" t="s">
        <v>6</v>
      </c>
      <c r="F8" s="21" t="s">
        <v>6</v>
      </c>
      <c r="G8" s="22" t="s">
        <v>6</v>
      </c>
      <c r="H8" s="22"/>
      <c r="I8" s="18"/>
      <c r="J8" s="23"/>
    </row>
    <row r="9" spans="1:13" s="26" customFormat="1" ht="87">
      <c r="A9" s="24">
        <v>1</v>
      </c>
      <c r="B9" s="40" t="s">
        <v>41</v>
      </c>
      <c r="C9" s="2" t="s">
        <v>29</v>
      </c>
      <c r="D9" s="25" t="s">
        <v>31</v>
      </c>
      <c r="E9" s="29" t="s">
        <v>32</v>
      </c>
      <c r="F9" s="29">
        <v>500000</v>
      </c>
      <c r="G9" s="29" t="s">
        <v>32</v>
      </c>
      <c r="H9" s="2" t="s">
        <v>407</v>
      </c>
      <c r="I9" s="2" t="s">
        <v>30</v>
      </c>
      <c r="J9" s="4" t="s">
        <v>16</v>
      </c>
      <c r="M9" s="60"/>
    </row>
    <row r="10" spans="1:10" s="26" customFormat="1" ht="65.25">
      <c r="A10" s="130"/>
      <c r="B10" s="132" t="s">
        <v>418</v>
      </c>
      <c r="C10" s="131" t="s">
        <v>29</v>
      </c>
      <c r="D10" s="132" t="s">
        <v>419</v>
      </c>
      <c r="E10" s="133"/>
      <c r="F10" s="133"/>
      <c r="G10" s="133"/>
      <c r="H10" s="131"/>
      <c r="I10" s="131" t="s">
        <v>30</v>
      </c>
      <c r="J10" s="134" t="s">
        <v>16</v>
      </c>
    </row>
    <row r="11" spans="1:10" s="26" customFormat="1" ht="65.25">
      <c r="A11" s="63">
        <v>2</v>
      </c>
      <c r="B11" s="40" t="s">
        <v>40</v>
      </c>
      <c r="C11" s="2" t="s">
        <v>29</v>
      </c>
      <c r="D11" s="25" t="s">
        <v>38</v>
      </c>
      <c r="E11" s="57" t="s">
        <v>45</v>
      </c>
      <c r="F11" s="57">
        <v>500000</v>
      </c>
      <c r="G11" s="57" t="s">
        <v>32</v>
      </c>
      <c r="H11" s="2" t="s">
        <v>407</v>
      </c>
      <c r="I11" s="2" t="s">
        <v>30</v>
      </c>
      <c r="J11" s="66" t="s">
        <v>16</v>
      </c>
    </row>
    <row r="12" spans="1:10" s="26" customFormat="1" ht="87">
      <c r="A12" s="63">
        <v>3</v>
      </c>
      <c r="B12" s="40" t="s">
        <v>427</v>
      </c>
      <c r="C12" s="2" t="s">
        <v>29</v>
      </c>
      <c r="D12" s="40" t="s">
        <v>428</v>
      </c>
      <c r="E12" s="57" t="s">
        <v>45</v>
      </c>
      <c r="F12" s="57">
        <v>500000</v>
      </c>
      <c r="G12" s="57" t="s">
        <v>32</v>
      </c>
      <c r="H12" s="2" t="s">
        <v>407</v>
      </c>
      <c r="I12" s="2" t="s">
        <v>30</v>
      </c>
      <c r="J12" s="66" t="s">
        <v>16</v>
      </c>
    </row>
    <row r="13" spans="1:10" s="26" customFormat="1" ht="65.25">
      <c r="A13" s="24">
        <v>4</v>
      </c>
      <c r="B13" s="40" t="s">
        <v>88</v>
      </c>
      <c r="C13" s="2" t="s">
        <v>29</v>
      </c>
      <c r="D13" s="25" t="s">
        <v>89</v>
      </c>
      <c r="E13" s="29" t="s">
        <v>45</v>
      </c>
      <c r="F13" s="29">
        <v>500000</v>
      </c>
      <c r="G13" s="29" t="s">
        <v>32</v>
      </c>
      <c r="H13" s="29"/>
      <c r="I13" s="2" t="s">
        <v>30</v>
      </c>
      <c r="J13" s="4" t="s">
        <v>16</v>
      </c>
    </row>
    <row r="14" spans="1:10" s="26" customFormat="1" ht="65.25">
      <c r="A14" s="124">
        <v>5</v>
      </c>
      <c r="B14" s="126" t="s">
        <v>464</v>
      </c>
      <c r="C14" s="125" t="s">
        <v>29</v>
      </c>
      <c r="D14" s="126" t="s">
        <v>465</v>
      </c>
      <c r="E14" s="146"/>
      <c r="F14" s="127" t="s">
        <v>32</v>
      </c>
      <c r="G14" s="127" t="s">
        <v>32</v>
      </c>
      <c r="H14" s="127"/>
      <c r="I14" s="125" t="s">
        <v>30</v>
      </c>
      <c r="J14" s="128" t="s">
        <v>16</v>
      </c>
    </row>
    <row r="15" spans="1:10" s="26" customFormat="1" ht="65.25">
      <c r="A15" s="24">
        <v>6</v>
      </c>
      <c r="B15" s="40" t="s">
        <v>90</v>
      </c>
      <c r="C15" s="2" t="s">
        <v>29</v>
      </c>
      <c r="D15" s="25" t="s">
        <v>91</v>
      </c>
      <c r="E15" s="29" t="s">
        <v>32</v>
      </c>
      <c r="F15" s="29" t="s">
        <v>32</v>
      </c>
      <c r="G15" s="29">
        <v>1000000</v>
      </c>
      <c r="H15" s="29"/>
      <c r="I15" s="2" t="s">
        <v>30</v>
      </c>
      <c r="J15" s="4" t="s">
        <v>16</v>
      </c>
    </row>
    <row r="16" spans="1:10" s="26" customFormat="1" ht="65.25">
      <c r="A16" s="24">
        <v>7</v>
      </c>
      <c r="B16" s="40" t="s">
        <v>92</v>
      </c>
      <c r="C16" s="2" t="s">
        <v>29</v>
      </c>
      <c r="D16" s="25" t="s">
        <v>39</v>
      </c>
      <c r="E16" s="29" t="s">
        <v>32</v>
      </c>
      <c r="F16" s="29">
        <v>500000</v>
      </c>
      <c r="G16" s="29" t="s">
        <v>32</v>
      </c>
      <c r="H16" s="29"/>
      <c r="I16" s="2" t="s">
        <v>30</v>
      </c>
      <c r="J16" s="4" t="s">
        <v>16</v>
      </c>
    </row>
    <row r="17" spans="1:10" s="26" customFormat="1" ht="87">
      <c r="A17" s="24">
        <v>8</v>
      </c>
      <c r="B17" s="40" t="s">
        <v>254</v>
      </c>
      <c r="C17" s="2" t="s">
        <v>417</v>
      </c>
      <c r="D17" s="25" t="s">
        <v>255</v>
      </c>
      <c r="E17" s="29">
        <v>1890000</v>
      </c>
      <c r="F17" s="29" t="s">
        <v>32</v>
      </c>
      <c r="G17" s="29" t="s">
        <v>32</v>
      </c>
      <c r="H17" s="29"/>
      <c r="I17" s="2" t="s">
        <v>30</v>
      </c>
      <c r="J17" s="4" t="s">
        <v>16</v>
      </c>
    </row>
    <row r="18" spans="1:10" s="26" customFormat="1" ht="87">
      <c r="A18" s="24">
        <v>9</v>
      </c>
      <c r="B18" s="129" t="s">
        <v>391</v>
      </c>
      <c r="C18" s="2" t="str">
        <f>C14</f>
        <v>เพื่อให้ประชาชนมีน้ำไว้ใช้สำหรับอุปโภคบริโภคอย่างเพียงพอ</v>
      </c>
      <c r="D18" s="25" t="s">
        <v>304</v>
      </c>
      <c r="E18" s="29" t="s">
        <v>32</v>
      </c>
      <c r="F18" s="29">
        <v>100000</v>
      </c>
      <c r="G18" s="29" t="s">
        <v>32</v>
      </c>
      <c r="H18" s="29"/>
      <c r="I18" s="2" t="s">
        <v>30</v>
      </c>
      <c r="J18" s="4" t="s">
        <v>16</v>
      </c>
    </row>
    <row r="19" spans="1:10" s="26" customFormat="1" ht="81" customHeight="1">
      <c r="A19" s="24">
        <v>10</v>
      </c>
      <c r="B19" s="40" t="s">
        <v>392</v>
      </c>
      <c r="C19" s="2" t="str">
        <f>C15</f>
        <v>เพื่อให้ประชาชนมีน้ำไว้ใช้สำหรับอุปโภคบริโภคอย่างเพียงพอ</v>
      </c>
      <c r="D19" s="25" t="s">
        <v>305</v>
      </c>
      <c r="E19" s="29" t="s">
        <v>32</v>
      </c>
      <c r="F19" s="29">
        <v>1000000</v>
      </c>
      <c r="G19" s="29" t="s">
        <v>32</v>
      </c>
      <c r="H19" s="29"/>
      <c r="I19" s="2" t="s">
        <v>30</v>
      </c>
      <c r="J19" s="4" t="s">
        <v>16</v>
      </c>
    </row>
    <row r="20" spans="1:10" s="5" customFormat="1" ht="65.25">
      <c r="A20" s="24">
        <v>11</v>
      </c>
      <c r="B20" s="40" t="s">
        <v>306</v>
      </c>
      <c r="C20" s="2" t="s">
        <v>29</v>
      </c>
      <c r="D20" s="25" t="s">
        <v>307</v>
      </c>
      <c r="E20" s="29" t="s">
        <v>32</v>
      </c>
      <c r="F20" s="29">
        <v>500000</v>
      </c>
      <c r="G20" s="29" t="s">
        <v>32</v>
      </c>
      <c r="H20" s="29"/>
      <c r="I20" s="2" t="s">
        <v>30</v>
      </c>
      <c r="J20" s="4" t="s">
        <v>16</v>
      </c>
    </row>
    <row r="21" spans="1:10" s="26" customFormat="1" ht="82.5" customHeight="1">
      <c r="A21" s="24">
        <v>14</v>
      </c>
      <c r="B21" s="25" t="s">
        <v>132</v>
      </c>
      <c r="C21" s="2" t="s">
        <v>29</v>
      </c>
      <c r="D21" s="25" t="s">
        <v>133</v>
      </c>
      <c r="E21" s="29">
        <v>300000</v>
      </c>
      <c r="F21" s="29">
        <v>300000</v>
      </c>
      <c r="G21" s="29">
        <v>300000</v>
      </c>
      <c r="H21" s="29"/>
      <c r="I21" s="2" t="s">
        <v>30</v>
      </c>
      <c r="J21" s="4" t="s">
        <v>16</v>
      </c>
    </row>
    <row r="22" spans="5:8" ht="21.75">
      <c r="E22" s="111">
        <f>SUM(E9:E21)</f>
        <v>2190000</v>
      </c>
      <c r="F22" s="111">
        <f>SUM(F9:F21)</f>
        <v>4400000</v>
      </c>
      <c r="G22" s="111">
        <f>SUM(G9:G21)</f>
        <v>1300000</v>
      </c>
      <c r="H22" s="111"/>
    </row>
    <row r="24" spans="5:7" ht="21.75">
      <c r="E24" s="28">
        <f>COUNTIF(E9:E21,"-")</f>
        <v>6</v>
      </c>
      <c r="F24" s="28">
        <f>COUNTIF(F9:F21,"-")</f>
        <v>3</v>
      </c>
      <c r="G24" s="28">
        <f>COUNTIF(G9:G21,"-")</f>
        <v>10</v>
      </c>
    </row>
  </sheetData>
  <sheetProtection/>
  <mergeCells count="4">
    <mergeCell ref="A1:J1"/>
    <mergeCell ref="A2:J2"/>
    <mergeCell ref="A3:J3"/>
    <mergeCell ref="E6:G6"/>
  </mergeCells>
  <printOptions/>
  <pageMargins left="0.2755905511811024" right="0.2755905511811024" top="0.5905511811023623" bottom="0.5905511811023623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7">
      <selection activeCell="B18" sqref="B18"/>
    </sheetView>
  </sheetViews>
  <sheetFormatPr defaultColWidth="9.140625" defaultRowHeight="12.75"/>
  <cols>
    <col min="1" max="1" width="4.140625" style="27" customWidth="1"/>
    <col min="2" max="2" width="25.8515625" style="1" customWidth="1"/>
    <col min="3" max="3" width="20.140625" style="1" customWidth="1"/>
    <col min="4" max="4" width="20.421875" style="1" customWidth="1"/>
    <col min="5" max="5" width="10.57421875" style="28" customWidth="1"/>
    <col min="6" max="6" width="11.00390625" style="28" customWidth="1"/>
    <col min="7" max="7" width="10.57421875" style="28" customWidth="1"/>
    <col min="8" max="8" width="12.421875" style="28" customWidth="1"/>
    <col min="9" max="9" width="15.421875" style="27" customWidth="1"/>
    <col min="10" max="10" width="13.421875" style="27" customWidth="1"/>
    <col min="11" max="16384" width="9.140625" style="1" customWidth="1"/>
  </cols>
  <sheetData>
    <row r="1" spans="1:10" ht="21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.75">
      <c r="A2" s="156" t="s">
        <v>396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1.75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8" s="7" customFormat="1" ht="21.75">
      <c r="A4" s="7">
        <v>4</v>
      </c>
      <c r="B4" s="8" t="s">
        <v>13</v>
      </c>
      <c r="E4" s="9"/>
      <c r="F4" s="9"/>
      <c r="G4" s="9"/>
      <c r="H4" s="9"/>
    </row>
    <row r="5" spans="1:8" s="7" customFormat="1" ht="21.75">
      <c r="A5" s="116">
        <v>4.5</v>
      </c>
      <c r="B5" s="7" t="s">
        <v>155</v>
      </c>
      <c r="E5" s="9"/>
      <c r="F5" s="9"/>
      <c r="G5" s="9"/>
      <c r="H5" s="9"/>
    </row>
    <row r="6" spans="1:10" s="6" customFormat="1" ht="21.75">
      <c r="A6" s="10" t="s">
        <v>1</v>
      </c>
      <c r="B6" s="11" t="s">
        <v>2</v>
      </c>
      <c r="C6" s="11" t="s">
        <v>3</v>
      </c>
      <c r="D6" s="31" t="s">
        <v>4</v>
      </c>
      <c r="E6" s="157" t="s">
        <v>5</v>
      </c>
      <c r="F6" s="158"/>
      <c r="G6" s="159"/>
      <c r="H6" s="114" t="s">
        <v>397</v>
      </c>
      <c r="I6" s="11" t="s">
        <v>7</v>
      </c>
      <c r="J6" s="12" t="s">
        <v>9</v>
      </c>
    </row>
    <row r="7" spans="1:10" s="6" customFormat="1" ht="21.75">
      <c r="A7" s="13"/>
      <c r="B7" s="14"/>
      <c r="C7" s="15"/>
      <c r="D7" s="32" t="s">
        <v>11</v>
      </c>
      <c r="E7" s="33" t="s">
        <v>61</v>
      </c>
      <c r="F7" s="34" t="s">
        <v>269</v>
      </c>
      <c r="G7" s="35" t="s">
        <v>400</v>
      </c>
      <c r="H7" s="115" t="s">
        <v>398</v>
      </c>
      <c r="I7" s="14" t="s">
        <v>8</v>
      </c>
      <c r="J7" s="16" t="s">
        <v>10</v>
      </c>
    </row>
    <row r="8" spans="1:10" s="6" customFormat="1" ht="21.75">
      <c r="A8" s="17"/>
      <c r="B8" s="18"/>
      <c r="C8" s="19"/>
      <c r="D8" s="36"/>
      <c r="E8" s="20" t="s">
        <v>6</v>
      </c>
      <c r="F8" s="21" t="s">
        <v>6</v>
      </c>
      <c r="G8" s="22" t="s">
        <v>6</v>
      </c>
      <c r="H8" s="22"/>
      <c r="I8" s="18"/>
      <c r="J8" s="23"/>
    </row>
    <row r="9" spans="1:10" s="46" customFormat="1" ht="130.5">
      <c r="A9" s="49">
        <v>1</v>
      </c>
      <c r="B9" s="129" t="s">
        <v>474</v>
      </c>
      <c r="C9" s="47" t="s">
        <v>158</v>
      </c>
      <c r="D9" s="25" t="s">
        <v>475</v>
      </c>
      <c r="E9" s="48" t="s">
        <v>32</v>
      </c>
      <c r="F9" s="48">
        <v>500000</v>
      </c>
      <c r="G9" s="48" t="s">
        <v>32</v>
      </c>
      <c r="H9" s="48"/>
      <c r="I9" s="47" t="s">
        <v>156</v>
      </c>
      <c r="J9" s="4" t="s">
        <v>136</v>
      </c>
    </row>
    <row r="10" spans="1:10" s="43" customFormat="1" ht="82.5" customHeight="1">
      <c r="A10" s="49">
        <v>3</v>
      </c>
      <c r="B10" s="129" t="s">
        <v>165</v>
      </c>
      <c r="C10" s="47" t="s">
        <v>162</v>
      </c>
      <c r="D10" s="40" t="s">
        <v>164</v>
      </c>
      <c r="E10" s="42" t="s">
        <v>32</v>
      </c>
      <c r="F10" s="42" t="s">
        <v>32</v>
      </c>
      <c r="G10" s="42">
        <v>100000</v>
      </c>
      <c r="H10" s="42"/>
      <c r="I10" s="41" t="s">
        <v>160</v>
      </c>
      <c r="J10" s="4" t="s">
        <v>136</v>
      </c>
    </row>
    <row r="11" spans="1:10" s="46" customFormat="1" ht="69.75" customHeight="1">
      <c r="A11" s="49">
        <v>4</v>
      </c>
      <c r="B11" s="121" t="s">
        <v>488</v>
      </c>
      <c r="C11" s="47" t="s">
        <v>158</v>
      </c>
      <c r="D11" s="47" t="s">
        <v>487</v>
      </c>
      <c r="E11" s="42" t="s">
        <v>32</v>
      </c>
      <c r="F11" s="50"/>
      <c r="G11" s="48">
        <v>1000000</v>
      </c>
      <c r="H11" s="48"/>
      <c r="I11" s="47" t="s">
        <v>156</v>
      </c>
      <c r="J11" s="4" t="s">
        <v>136</v>
      </c>
    </row>
    <row r="12" spans="1:10" s="46" customFormat="1" ht="68.25" customHeight="1">
      <c r="A12" s="49">
        <v>5</v>
      </c>
      <c r="B12" s="25" t="s">
        <v>489</v>
      </c>
      <c r="C12" s="47" t="s">
        <v>158</v>
      </c>
      <c r="D12" s="47" t="s">
        <v>163</v>
      </c>
      <c r="E12" s="48" t="s">
        <v>32</v>
      </c>
      <c r="F12" s="48">
        <v>1000000</v>
      </c>
      <c r="G12" s="48" t="s">
        <v>32</v>
      </c>
      <c r="H12" s="48"/>
      <c r="I12" s="47" t="s">
        <v>156</v>
      </c>
      <c r="J12" s="4" t="s">
        <v>136</v>
      </c>
    </row>
    <row r="13" spans="1:10" s="43" customFormat="1" ht="84.75" customHeight="1">
      <c r="A13" s="49">
        <v>6</v>
      </c>
      <c r="B13" s="40" t="s">
        <v>166</v>
      </c>
      <c r="C13" s="41" t="s">
        <v>162</v>
      </c>
      <c r="D13" s="40" t="s">
        <v>161</v>
      </c>
      <c r="E13" s="42" t="s">
        <v>32</v>
      </c>
      <c r="F13" s="42">
        <v>100000</v>
      </c>
      <c r="G13" s="42" t="s">
        <v>32</v>
      </c>
      <c r="H13" s="42"/>
      <c r="I13" s="41" t="s">
        <v>160</v>
      </c>
      <c r="J13" s="4" t="s">
        <v>136</v>
      </c>
    </row>
    <row r="14" spans="1:10" s="46" customFormat="1" ht="69.75" customHeight="1">
      <c r="A14" s="49">
        <v>7</v>
      </c>
      <c r="B14" s="25" t="s">
        <v>167</v>
      </c>
      <c r="C14" s="47" t="s">
        <v>158</v>
      </c>
      <c r="D14" s="47" t="s">
        <v>159</v>
      </c>
      <c r="E14" s="42" t="s">
        <v>32</v>
      </c>
      <c r="F14" s="42" t="s">
        <v>32</v>
      </c>
      <c r="G14" s="48">
        <v>1000000</v>
      </c>
      <c r="H14" s="48"/>
      <c r="I14" s="47" t="s">
        <v>156</v>
      </c>
      <c r="J14" s="4" t="s">
        <v>136</v>
      </c>
    </row>
    <row r="15" spans="1:10" s="46" customFormat="1" ht="69.75" customHeight="1">
      <c r="A15" s="49">
        <v>8</v>
      </c>
      <c r="B15" s="25" t="s">
        <v>168</v>
      </c>
      <c r="C15" s="47" t="s">
        <v>158</v>
      </c>
      <c r="D15" s="47" t="s">
        <v>157</v>
      </c>
      <c r="E15" s="48" t="s">
        <v>32</v>
      </c>
      <c r="F15" s="48">
        <v>100000</v>
      </c>
      <c r="G15" s="48" t="s">
        <v>32</v>
      </c>
      <c r="H15" s="48"/>
      <c r="I15" s="47" t="s">
        <v>156</v>
      </c>
      <c r="J15" s="4" t="s">
        <v>136</v>
      </c>
    </row>
    <row r="16" spans="1:10" s="44" customFormat="1" ht="66" customHeight="1">
      <c r="A16" s="49">
        <v>9</v>
      </c>
      <c r="B16" s="40" t="s">
        <v>137</v>
      </c>
      <c r="C16" s="41" t="s">
        <v>138</v>
      </c>
      <c r="D16" s="41" t="s">
        <v>139</v>
      </c>
      <c r="E16" s="42" t="s">
        <v>32</v>
      </c>
      <c r="F16" s="42">
        <v>50000</v>
      </c>
      <c r="G16" s="42" t="s">
        <v>32</v>
      </c>
      <c r="H16" s="42"/>
      <c r="I16" s="41" t="s">
        <v>140</v>
      </c>
      <c r="J16" s="4" t="s">
        <v>136</v>
      </c>
    </row>
    <row r="17" spans="1:10" s="44" customFormat="1" ht="69" customHeight="1">
      <c r="A17" s="49">
        <v>10</v>
      </c>
      <c r="B17" s="40" t="s">
        <v>275</v>
      </c>
      <c r="C17" s="52" t="s">
        <v>138</v>
      </c>
      <c r="D17" s="52" t="s">
        <v>276</v>
      </c>
      <c r="E17" s="70" t="s">
        <v>32</v>
      </c>
      <c r="F17" s="70">
        <v>100000</v>
      </c>
      <c r="G17" s="70" t="s">
        <v>32</v>
      </c>
      <c r="H17" s="70"/>
      <c r="I17" s="52" t="s">
        <v>140</v>
      </c>
      <c r="J17" s="69" t="s">
        <v>136</v>
      </c>
    </row>
    <row r="18" spans="1:10" s="44" customFormat="1" ht="87">
      <c r="A18" s="49">
        <v>11</v>
      </c>
      <c r="B18" s="40" t="s">
        <v>141</v>
      </c>
      <c r="C18" s="41" t="s">
        <v>134</v>
      </c>
      <c r="D18" s="41" t="s">
        <v>142</v>
      </c>
      <c r="E18" s="42" t="s">
        <v>32</v>
      </c>
      <c r="F18" s="42" t="s">
        <v>32</v>
      </c>
      <c r="G18" s="42">
        <v>100000</v>
      </c>
      <c r="H18" s="42"/>
      <c r="I18" s="41" t="s">
        <v>135</v>
      </c>
      <c r="J18" s="55" t="s">
        <v>136</v>
      </c>
    </row>
    <row r="19" spans="1:10" s="44" customFormat="1" ht="63.75" customHeight="1">
      <c r="A19" s="49">
        <v>12</v>
      </c>
      <c r="B19" s="40" t="s">
        <v>143</v>
      </c>
      <c r="C19" s="41" t="s">
        <v>134</v>
      </c>
      <c r="D19" s="41" t="s">
        <v>144</v>
      </c>
      <c r="E19" s="42" t="s">
        <v>32</v>
      </c>
      <c r="F19" s="42" t="s">
        <v>32</v>
      </c>
      <c r="G19" s="42">
        <v>100000</v>
      </c>
      <c r="H19" s="42"/>
      <c r="I19" s="41" t="s">
        <v>145</v>
      </c>
      <c r="J19" s="55" t="s">
        <v>136</v>
      </c>
    </row>
    <row r="20" spans="1:10" s="44" customFormat="1" ht="66.75" customHeight="1">
      <c r="A20" s="49">
        <v>13</v>
      </c>
      <c r="B20" s="40" t="s">
        <v>297</v>
      </c>
      <c r="C20" s="41" t="s">
        <v>138</v>
      </c>
      <c r="D20" s="41" t="s">
        <v>298</v>
      </c>
      <c r="E20" s="42" t="s">
        <v>32</v>
      </c>
      <c r="F20" s="42" t="s">
        <v>32</v>
      </c>
      <c r="G20" s="42">
        <v>100000</v>
      </c>
      <c r="H20" s="42"/>
      <c r="I20" s="41" t="s">
        <v>140</v>
      </c>
      <c r="J20" s="55" t="s">
        <v>136</v>
      </c>
    </row>
    <row r="21" spans="1:10" s="44" customFormat="1" ht="85.5" customHeight="1">
      <c r="A21" s="49">
        <v>14</v>
      </c>
      <c r="B21" s="40" t="s">
        <v>146</v>
      </c>
      <c r="C21" s="41" t="s">
        <v>134</v>
      </c>
      <c r="D21" s="40" t="s">
        <v>147</v>
      </c>
      <c r="E21" s="42" t="s">
        <v>32</v>
      </c>
      <c r="F21" s="42">
        <v>50000</v>
      </c>
      <c r="G21" s="42" t="s">
        <v>32</v>
      </c>
      <c r="H21" s="42"/>
      <c r="I21" s="41" t="s">
        <v>135</v>
      </c>
      <c r="J21" s="4" t="s">
        <v>136</v>
      </c>
    </row>
    <row r="22" spans="1:10" s="45" customFormat="1" ht="81.75" customHeight="1">
      <c r="A22" s="49">
        <v>15</v>
      </c>
      <c r="B22" s="40" t="s">
        <v>299</v>
      </c>
      <c r="C22" s="41" t="s">
        <v>134</v>
      </c>
      <c r="D22" s="40" t="s">
        <v>300</v>
      </c>
      <c r="E22" s="42" t="s">
        <v>32</v>
      </c>
      <c r="F22" s="42">
        <v>100000</v>
      </c>
      <c r="G22" s="42" t="s">
        <v>32</v>
      </c>
      <c r="H22" s="42"/>
      <c r="I22" s="41" t="s">
        <v>135</v>
      </c>
      <c r="J22" s="4" t="s">
        <v>136</v>
      </c>
    </row>
    <row r="23" spans="1:10" s="43" customFormat="1" ht="69" customHeight="1">
      <c r="A23" s="49">
        <v>16</v>
      </c>
      <c r="B23" s="40" t="s">
        <v>301</v>
      </c>
      <c r="C23" s="41" t="s">
        <v>134</v>
      </c>
      <c r="D23" s="40" t="s">
        <v>302</v>
      </c>
      <c r="E23" s="42" t="s">
        <v>32</v>
      </c>
      <c r="F23" s="42" t="s">
        <v>32</v>
      </c>
      <c r="G23" s="42">
        <v>500000</v>
      </c>
      <c r="H23" s="42"/>
      <c r="I23" s="41" t="s">
        <v>135</v>
      </c>
      <c r="J23" s="4" t="s">
        <v>136</v>
      </c>
    </row>
    <row r="24" spans="1:10" s="43" customFormat="1" ht="70.5" customHeight="1">
      <c r="A24" s="49">
        <v>17</v>
      </c>
      <c r="B24" s="40" t="s">
        <v>148</v>
      </c>
      <c r="C24" s="41" t="s">
        <v>134</v>
      </c>
      <c r="D24" s="40" t="s">
        <v>149</v>
      </c>
      <c r="E24" s="42" t="s">
        <v>32</v>
      </c>
      <c r="F24" s="42">
        <v>100000</v>
      </c>
      <c r="G24" s="42" t="s">
        <v>32</v>
      </c>
      <c r="H24" s="42"/>
      <c r="I24" s="41" t="s">
        <v>135</v>
      </c>
      <c r="J24" s="4" t="s">
        <v>136</v>
      </c>
    </row>
    <row r="25" spans="1:10" s="43" customFormat="1" ht="87">
      <c r="A25" s="49">
        <v>18</v>
      </c>
      <c r="B25" s="40" t="s">
        <v>303</v>
      </c>
      <c r="C25" s="41" t="s">
        <v>134</v>
      </c>
      <c r="D25" s="40" t="s">
        <v>450</v>
      </c>
      <c r="E25" s="42" t="s">
        <v>32</v>
      </c>
      <c r="F25" s="42">
        <v>200000</v>
      </c>
      <c r="G25" s="42" t="s">
        <v>32</v>
      </c>
      <c r="H25" s="42"/>
      <c r="I25" s="41" t="s">
        <v>135</v>
      </c>
      <c r="J25" s="4" t="s">
        <v>136</v>
      </c>
    </row>
    <row r="26" spans="1:10" s="43" customFormat="1" ht="87">
      <c r="A26" s="49">
        <v>19</v>
      </c>
      <c r="B26" s="40" t="s">
        <v>491</v>
      </c>
      <c r="C26" s="41" t="s">
        <v>134</v>
      </c>
      <c r="D26" s="40" t="s">
        <v>393</v>
      </c>
      <c r="E26" s="42" t="s">
        <v>32</v>
      </c>
      <c r="F26" s="42">
        <v>100000</v>
      </c>
      <c r="G26" s="42" t="s">
        <v>32</v>
      </c>
      <c r="H26" s="42"/>
      <c r="I26" s="41" t="s">
        <v>135</v>
      </c>
      <c r="J26" s="4" t="s">
        <v>136</v>
      </c>
    </row>
    <row r="27" spans="1:10" s="43" customFormat="1" ht="70.5" customHeight="1">
      <c r="A27" s="49"/>
      <c r="B27" s="40" t="s">
        <v>490</v>
      </c>
      <c r="C27" s="41" t="s">
        <v>134</v>
      </c>
      <c r="D27" s="40" t="s">
        <v>449</v>
      </c>
      <c r="E27" s="42" t="s">
        <v>32</v>
      </c>
      <c r="F27" s="42" t="s">
        <v>32</v>
      </c>
      <c r="G27" s="42">
        <v>500000</v>
      </c>
      <c r="H27" s="42"/>
      <c r="I27" s="41" t="s">
        <v>135</v>
      </c>
      <c r="J27" s="4" t="s">
        <v>136</v>
      </c>
    </row>
    <row r="28" spans="1:10" s="44" customFormat="1" ht="87">
      <c r="A28" s="49">
        <v>21</v>
      </c>
      <c r="B28" s="40" t="s">
        <v>494</v>
      </c>
      <c r="C28" s="41" t="s">
        <v>134</v>
      </c>
      <c r="D28" s="41" t="s">
        <v>495</v>
      </c>
      <c r="E28" s="42" t="s">
        <v>32</v>
      </c>
      <c r="F28" s="42" t="s">
        <v>32</v>
      </c>
      <c r="G28" s="42">
        <v>100000</v>
      </c>
      <c r="H28" s="42"/>
      <c r="I28" s="41" t="s">
        <v>135</v>
      </c>
      <c r="J28" s="4" t="s">
        <v>136</v>
      </c>
    </row>
    <row r="29" spans="1:10" s="44" customFormat="1" ht="87">
      <c r="A29" s="49"/>
      <c r="B29" s="40" t="s">
        <v>492</v>
      </c>
      <c r="C29" s="41" t="s">
        <v>138</v>
      </c>
      <c r="D29" s="41" t="s">
        <v>493</v>
      </c>
      <c r="E29" s="42"/>
      <c r="F29" s="42"/>
      <c r="G29" s="42"/>
      <c r="H29" s="42"/>
      <c r="I29" s="41" t="s">
        <v>140</v>
      </c>
      <c r="J29" s="4" t="s">
        <v>136</v>
      </c>
    </row>
    <row r="30" spans="1:10" s="44" customFormat="1" ht="66" customHeight="1">
      <c r="A30" s="49">
        <v>22</v>
      </c>
      <c r="B30" s="40" t="s">
        <v>150</v>
      </c>
      <c r="C30" s="41" t="s">
        <v>134</v>
      </c>
      <c r="D30" s="41" t="s">
        <v>151</v>
      </c>
      <c r="E30" s="42" t="s">
        <v>32</v>
      </c>
      <c r="F30" s="42" t="s">
        <v>32</v>
      </c>
      <c r="G30" s="42">
        <v>50000</v>
      </c>
      <c r="H30" s="42"/>
      <c r="I30" s="41" t="s">
        <v>135</v>
      </c>
      <c r="J30" s="4" t="s">
        <v>136</v>
      </c>
    </row>
    <row r="31" spans="1:10" s="43" customFormat="1" ht="69" customHeight="1">
      <c r="A31" s="49">
        <v>23</v>
      </c>
      <c r="B31" s="40" t="s">
        <v>152</v>
      </c>
      <c r="C31" s="41" t="s">
        <v>134</v>
      </c>
      <c r="D31" s="40" t="s">
        <v>153</v>
      </c>
      <c r="E31" s="42" t="s">
        <v>32</v>
      </c>
      <c r="F31" s="42" t="s">
        <v>32</v>
      </c>
      <c r="G31" s="42">
        <v>100000</v>
      </c>
      <c r="H31" s="42"/>
      <c r="I31" s="41" t="s">
        <v>135</v>
      </c>
      <c r="J31" s="4" t="s">
        <v>136</v>
      </c>
    </row>
    <row r="32" spans="1:10" s="43" customFormat="1" ht="68.25" customHeight="1">
      <c r="A32" s="49">
        <v>24</v>
      </c>
      <c r="B32" s="40" t="s">
        <v>317</v>
      </c>
      <c r="C32" s="41" t="s">
        <v>134</v>
      </c>
      <c r="D32" s="40" t="s">
        <v>316</v>
      </c>
      <c r="E32" s="42" t="s">
        <v>32</v>
      </c>
      <c r="F32" s="42" t="s">
        <v>32</v>
      </c>
      <c r="G32" s="42">
        <v>100000</v>
      </c>
      <c r="H32" s="42"/>
      <c r="I32" s="41" t="s">
        <v>135</v>
      </c>
      <c r="J32" s="4" t="s">
        <v>136</v>
      </c>
    </row>
    <row r="33" spans="1:10" s="51" customFormat="1" ht="108.75">
      <c r="A33" s="49">
        <v>25</v>
      </c>
      <c r="B33" s="40" t="s">
        <v>171</v>
      </c>
      <c r="C33" s="52" t="s">
        <v>170</v>
      </c>
      <c r="D33" s="54" t="s">
        <v>173</v>
      </c>
      <c r="E33" s="53">
        <v>100000</v>
      </c>
      <c r="F33" s="53">
        <v>100000</v>
      </c>
      <c r="G33" s="53">
        <v>100000</v>
      </c>
      <c r="H33" s="53"/>
      <c r="I33" s="52" t="s">
        <v>169</v>
      </c>
      <c r="J33" s="4" t="s">
        <v>136</v>
      </c>
    </row>
    <row r="34" spans="1:10" s="51" customFormat="1" ht="108.75">
      <c r="A34" s="49">
        <v>26</v>
      </c>
      <c r="B34" s="40" t="s">
        <v>172</v>
      </c>
      <c r="C34" s="52" t="s">
        <v>170</v>
      </c>
      <c r="D34" s="54" t="s">
        <v>174</v>
      </c>
      <c r="E34" s="53">
        <v>100000</v>
      </c>
      <c r="F34" s="53">
        <v>100000</v>
      </c>
      <c r="G34" s="53">
        <v>100000</v>
      </c>
      <c r="H34" s="53"/>
      <c r="I34" s="52" t="s">
        <v>169</v>
      </c>
      <c r="J34" s="4" t="s">
        <v>136</v>
      </c>
    </row>
    <row r="35" spans="1:10" s="44" customFormat="1" ht="87">
      <c r="A35" s="49">
        <v>27</v>
      </c>
      <c r="B35" s="40" t="s">
        <v>256</v>
      </c>
      <c r="C35" s="41" t="s">
        <v>134</v>
      </c>
      <c r="D35" s="40" t="s">
        <v>187</v>
      </c>
      <c r="E35" s="42" t="s">
        <v>32</v>
      </c>
      <c r="F35" s="42">
        <v>100000</v>
      </c>
      <c r="G35" s="42" t="s">
        <v>32</v>
      </c>
      <c r="H35" s="42"/>
      <c r="I35" s="41" t="s">
        <v>135</v>
      </c>
      <c r="J35" s="55" t="s">
        <v>136</v>
      </c>
    </row>
    <row r="36" spans="1:10" s="43" customFormat="1" ht="65.25">
      <c r="A36" s="49">
        <v>28</v>
      </c>
      <c r="B36" s="40" t="s">
        <v>186</v>
      </c>
      <c r="C36" s="41" t="s">
        <v>185</v>
      </c>
      <c r="D36" s="40" t="s">
        <v>184</v>
      </c>
      <c r="E36" s="42" t="s">
        <v>32</v>
      </c>
      <c r="F36" s="42">
        <v>100000</v>
      </c>
      <c r="G36" s="42" t="s">
        <v>32</v>
      </c>
      <c r="H36" s="42"/>
      <c r="I36" s="41" t="s">
        <v>183</v>
      </c>
      <c r="J36" s="55" t="s">
        <v>136</v>
      </c>
    </row>
    <row r="37" spans="1:10" s="43" customFormat="1" ht="65.25">
      <c r="A37" s="49">
        <v>29</v>
      </c>
      <c r="B37" s="40" t="s">
        <v>182</v>
      </c>
      <c r="C37" s="41" t="s">
        <v>181</v>
      </c>
      <c r="D37" s="40" t="s">
        <v>180</v>
      </c>
      <c r="E37" s="42" t="s">
        <v>32</v>
      </c>
      <c r="F37" s="42">
        <v>100000</v>
      </c>
      <c r="G37" s="42" t="s">
        <v>32</v>
      </c>
      <c r="H37" s="42"/>
      <c r="I37" s="41" t="s">
        <v>179</v>
      </c>
      <c r="J37" s="55" t="s">
        <v>136</v>
      </c>
    </row>
    <row r="38" spans="1:10" s="43" customFormat="1" ht="87">
      <c r="A38" s="49">
        <v>30</v>
      </c>
      <c r="B38" s="40" t="s">
        <v>318</v>
      </c>
      <c r="C38" s="41" t="s">
        <v>162</v>
      </c>
      <c r="D38" s="40" t="s">
        <v>394</v>
      </c>
      <c r="E38" s="42" t="s">
        <v>32</v>
      </c>
      <c r="F38" s="42">
        <v>100000</v>
      </c>
      <c r="G38" s="42" t="s">
        <v>32</v>
      </c>
      <c r="H38" s="42"/>
      <c r="I38" s="41" t="s">
        <v>160</v>
      </c>
      <c r="J38" s="55" t="s">
        <v>136</v>
      </c>
    </row>
    <row r="39" spans="1:10" s="56" customFormat="1" ht="108.75">
      <c r="A39" s="49">
        <v>31</v>
      </c>
      <c r="B39" s="50" t="s">
        <v>191</v>
      </c>
      <c r="C39" s="50" t="s">
        <v>190</v>
      </c>
      <c r="D39" s="25" t="s">
        <v>189</v>
      </c>
      <c r="E39" s="57">
        <v>100000</v>
      </c>
      <c r="F39" s="57">
        <v>100000</v>
      </c>
      <c r="G39" s="57">
        <v>100000</v>
      </c>
      <c r="H39" s="57"/>
      <c r="I39" s="50" t="s">
        <v>188</v>
      </c>
      <c r="J39" s="55" t="s">
        <v>136</v>
      </c>
    </row>
    <row r="40" spans="1:10" ht="130.5">
      <c r="A40" s="63">
        <v>33</v>
      </c>
      <c r="B40" s="68" t="s">
        <v>259</v>
      </c>
      <c r="C40" s="47" t="s">
        <v>260</v>
      </c>
      <c r="D40" s="47" t="s">
        <v>261</v>
      </c>
      <c r="E40" s="61">
        <v>940000</v>
      </c>
      <c r="F40" s="61" t="s">
        <v>32</v>
      </c>
      <c r="G40" s="61" t="s">
        <v>32</v>
      </c>
      <c r="H40" s="61"/>
      <c r="I40" s="47" t="s">
        <v>262</v>
      </c>
      <c r="J40" s="55" t="s">
        <v>136</v>
      </c>
    </row>
    <row r="41" spans="1:10" ht="87">
      <c r="A41" s="63">
        <v>34</v>
      </c>
      <c r="B41" s="68" t="s">
        <v>395</v>
      </c>
      <c r="C41" s="47" t="s">
        <v>323</v>
      </c>
      <c r="D41" s="47" t="s">
        <v>324</v>
      </c>
      <c r="E41" s="61">
        <v>500000</v>
      </c>
      <c r="F41" s="61">
        <v>500000</v>
      </c>
      <c r="G41" s="61">
        <v>500000</v>
      </c>
      <c r="H41" s="61"/>
      <c r="I41" s="47" t="s">
        <v>325</v>
      </c>
      <c r="J41" s="55" t="s">
        <v>136</v>
      </c>
    </row>
    <row r="42" spans="5:8" ht="21.75">
      <c r="E42" s="111">
        <f>SUM(E10:E41)</f>
        <v>1740000</v>
      </c>
      <c r="F42" s="111">
        <f>SUM(F9:F41)</f>
        <v>3600000</v>
      </c>
      <c r="G42" s="111">
        <f>SUM(G10:G41)</f>
        <v>4550000</v>
      </c>
      <c r="H42" s="111"/>
    </row>
    <row r="44" spans="5:7" ht="21.75">
      <c r="E44" s="28">
        <f>COUNTIF(E9:E41,"-")</f>
        <v>27</v>
      </c>
      <c r="F44" s="28">
        <f>COUNTIF(F9:F41,"-")</f>
        <v>12</v>
      </c>
      <c r="G44" s="28">
        <f>COUNTIF(G9:G41,"-")</f>
        <v>16</v>
      </c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4.421875" style="27" customWidth="1"/>
    <col min="2" max="2" width="25.7109375" style="1" customWidth="1"/>
    <col min="3" max="3" width="20.7109375" style="1" customWidth="1"/>
    <col min="4" max="4" width="20.7109375" style="38" customWidth="1"/>
    <col min="5" max="7" width="11.28125" style="28" customWidth="1"/>
    <col min="8" max="8" width="19.57421875" style="27" customWidth="1"/>
    <col min="9" max="9" width="12.421875" style="27" customWidth="1"/>
    <col min="10" max="16384" width="9.140625" style="1" customWidth="1"/>
  </cols>
  <sheetData>
    <row r="1" spans="1:9" ht="21.75">
      <c r="A1" s="156" t="s">
        <v>249</v>
      </c>
      <c r="B1" s="156"/>
      <c r="C1" s="156"/>
      <c r="D1" s="156"/>
      <c r="E1" s="156"/>
      <c r="F1" s="156"/>
      <c r="G1" s="156"/>
      <c r="H1" s="156"/>
      <c r="I1" s="156"/>
    </row>
    <row r="2" spans="1:9" ht="21.75">
      <c r="A2" s="156" t="s">
        <v>60</v>
      </c>
      <c r="B2" s="156"/>
      <c r="C2" s="156"/>
      <c r="D2" s="156"/>
      <c r="E2" s="156"/>
      <c r="F2" s="156"/>
      <c r="G2" s="156"/>
      <c r="H2" s="156"/>
      <c r="I2" s="156"/>
    </row>
    <row r="3" spans="1:9" ht="21.75">
      <c r="A3" s="156" t="s">
        <v>12</v>
      </c>
      <c r="B3" s="156"/>
      <c r="C3" s="156"/>
      <c r="D3" s="156"/>
      <c r="E3" s="156"/>
      <c r="F3" s="156"/>
      <c r="G3" s="156"/>
      <c r="H3" s="156"/>
      <c r="I3" s="156"/>
    </row>
    <row r="4" spans="1:7" s="7" customFormat="1" ht="21.75">
      <c r="A4" s="7">
        <v>4</v>
      </c>
      <c r="B4" s="8" t="s">
        <v>13</v>
      </c>
      <c r="D4" s="30"/>
      <c r="E4" s="9"/>
      <c r="F4" s="9"/>
      <c r="G4" s="9"/>
    </row>
    <row r="5" spans="1:7" s="7" customFormat="1" ht="21.75">
      <c r="A5" s="8">
        <v>4.1</v>
      </c>
      <c r="B5" s="7" t="s">
        <v>14</v>
      </c>
      <c r="D5" s="30"/>
      <c r="E5" s="9"/>
      <c r="F5" s="9"/>
      <c r="G5" s="9"/>
    </row>
    <row r="6" spans="1:9" s="7" customFormat="1" ht="27.75">
      <c r="A6" s="160" t="s">
        <v>250</v>
      </c>
      <c r="B6" s="160"/>
      <c r="C6" s="160"/>
      <c r="D6" s="160"/>
      <c r="E6" s="160"/>
      <c r="F6" s="160"/>
      <c r="G6" s="160"/>
      <c r="H6" s="160"/>
      <c r="I6" s="160"/>
    </row>
    <row r="7" spans="1:9" s="6" customFormat="1" ht="21.75">
      <c r="A7" s="10" t="s">
        <v>1</v>
      </c>
      <c r="B7" s="11" t="s">
        <v>2</v>
      </c>
      <c r="C7" s="11" t="s">
        <v>3</v>
      </c>
      <c r="D7" s="31" t="s">
        <v>4</v>
      </c>
      <c r="E7" s="157" t="s">
        <v>5</v>
      </c>
      <c r="F7" s="158"/>
      <c r="G7" s="158"/>
      <c r="H7" s="11" t="s">
        <v>7</v>
      </c>
      <c r="I7" s="12" t="s">
        <v>9</v>
      </c>
    </row>
    <row r="8" spans="1:9" s="6" customFormat="1" ht="21.75">
      <c r="A8" s="13"/>
      <c r="B8" s="14"/>
      <c r="C8" s="15"/>
      <c r="D8" s="32" t="s">
        <v>11</v>
      </c>
      <c r="E8" s="33" t="s">
        <v>36</v>
      </c>
      <c r="F8" s="34" t="s">
        <v>43</v>
      </c>
      <c r="G8" s="35" t="s">
        <v>61</v>
      </c>
      <c r="H8" s="14" t="s">
        <v>8</v>
      </c>
      <c r="I8" s="16" t="s">
        <v>10</v>
      </c>
    </row>
    <row r="9" spans="1:9" s="6" customFormat="1" ht="21.75">
      <c r="A9" s="17"/>
      <c r="B9" s="18"/>
      <c r="C9" s="19"/>
      <c r="D9" s="36"/>
      <c r="E9" s="20" t="s">
        <v>6</v>
      </c>
      <c r="F9" s="21" t="s">
        <v>6</v>
      </c>
      <c r="G9" s="22" t="s">
        <v>6</v>
      </c>
      <c r="H9" s="18"/>
      <c r="I9" s="23"/>
    </row>
    <row r="10" spans="1:9" s="5" customFormat="1" ht="130.5">
      <c r="A10" s="37">
        <v>61</v>
      </c>
      <c r="B10" s="25" t="s">
        <v>100</v>
      </c>
      <c r="C10" s="2" t="s">
        <v>20</v>
      </c>
      <c r="D10" s="25" t="s">
        <v>219</v>
      </c>
      <c r="E10" s="3">
        <v>330000</v>
      </c>
      <c r="F10" s="3" t="s">
        <v>32</v>
      </c>
      <c r="G10" s="3" t="s">
        <v>32</v>
      </c>
      <c r="H10" s="2" t="s">
        <v>23</v>
      </c>
      <c r="I10" s="4" t="s">
        <v>16</v>
      </c>
    </row>
    <row r="12" spans="1:9" s="7" customFormat="1" ht="27.75">
      <c r="A12" s="160" t="s">
        <v>251</v>
      </c>
      <c r="B12" s="160"/>
      <c r="C12" s="160"/>
      <c r="D12" s="160"/>
      <c r="E12" s="160"/>
      <c r="F12" s="160"/>
      <c r="G12" s="160"/>
      <c r="H12" s="160"/>
      <c r="I12" s="160"/>
    </row>
    <row r="13" spans="1:9" s="5" customFormat="1" ht="130.5">
      <c r="A13" s="37">
        <v>61</v>
      </c>
      <c r="B13" s="25" t="s">
        <v>252</v>
      </c>
      <c r="C13" s="2" t="s">
        <v>20</v>
      </c>
      <c r="D13" s="25" t="s">
        <v>253</v>
      </c>
      <c r="E13" s="3">
        <v>330000</v>
      </c>
      <c r="F13" s="3" t="s">
        <v>32</v>
      </c>
      <c r="G13" s="3" t="s">
        <v>32</v>
      </c>
      <c r="H13" s="2" t="s">
        <v>23</v>
      </c>
      <c r="I13" s="4" t="s">
        <v>16</v>
      </c>
    </row>
    <row r="16" ht="21.75">
      <c r="C16" s="1">
        <f>220*50</f>
        <v>11000</v>
      </c>
    </row>
  </sheetData>
  <sheetProtection/>
  <mergeCells count="6">
    <mergeCell ref="A1:I1"/>
    <mergeCell ref="A2:I2"/>
    <mergeCell ref="A3:I3"/>
    <mergeCell ref="E7:G7"/>
    <mergeCell ref="A6:I6"/>
    <mergeCell ref="A12:I12"/>
  </mergeCells>
  <printOptions/>
  <pageMargins left="0.4" right="0.39" top="0.55" bottom="0.56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2015-05-21T03:16:55Z</cp:lastPrinted>
  <dcterms:created xsi:type="dcterms:W3CDTF">2006-05-23T05:57:58Z</dcterms:created>
  <dcterms:modified xsi:type="dcterms:W3CDTF">2015-05-25T02:22:26Z</dcterms:modified>
  <cp:category/>
  <cp:version/>
  <cp:contentType/>
  <cp:contentStatus/>
</cp:coreProperties>
</file>